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 firstSheet="1" activeTab="11"/>
  </bookViews>
  <sheets>
    <sheet name="商" sheetId="2" r:id="rId1"/>
    <sheet name="信息" sheetId="3" r:id="rId2"/>
    <sheet name="外语" sheetId="4" r:id="rId3"/>
    <sheet name="管理" sheetId="5" r:id="rId4"/>
    <sheet name="会计" sheetId="6" r:id="rId5"/>
    <sheet name="土木" sheetId="7" r:id="rId6"/>
    <sheet name="教育" sheetId="8" r:id="rId7"/>
    <sheet name="智能" sheetId="9" r:id="rId8"/>
    <sheet name="艺术" sheetId="10" r:id="rId9"/>
    <sheet name="金融" sheetId="11" r:id="rId10"/>
    <sheet name="文传" sheetId="12" r:id="rId11"/>
    <sheet name="统计" sheetId="13" r:id="rId12"/>
  </sheets>
  <externalReferences>
    <externalReference r:id="rId13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tc={D9B00B6C-A801-4B58-8FE0-DD903D693E18}</author>
  </authors>
  <commentList>
    <comment ref="E13" authorId="0">
      <text>
        <r>
          <rPr>
            <sz val="10"/>
            <rFont val="宋体"/>
            <charset val="134"/>
          </rPr>
          <t>Lois: Lois: 作者:
丁往道，吴冰，钟美荪，郭棲庆</t>
        </r>
      </text>
    </comment>
  </commentList>
</comments>
</file>

<file path=xl/sharedStrings.xml><?xml version="1.0" encoding="utf-8"?>
<sst xmlns="http://schemas.openxmlformats.org/spreadsheetml/2006/main" count="1827" uniqueCount="973">
  <si>
    <t>序号</t>
  </si>
  <si>
    <t>年级专业</t>
  </si>
  <si>
    <t>课程名称</t>
  </si>
  <si>
    <t>教材名称</t>
  </si>
  <si>
    <t>编著者</t>
  </si>
  <si>
    <t>出版社</t>
  </si>
  <si>
    <t xml:space="preserve">定价 </t>
  </si>
  <si>
    <t>学生
数</t>
  </si>
  <si>
    <t>教师
数</t>
  </si>
  <si>
    <t>样书</t>
  </si>
  <si>
    <t>总数</t>
  </si>
  <si>
    <t>签字</t>
  </si>
  <si>
    <t>备注</t>
  </si>
  <si>
    <t>22电商本214</t>
  </si>
  <si>
    <t>数据库原理及应用</t>
  </si>
  <si>
    <t>MySQL数据库实用教程</t>
  </si>
  <si>
    <t>赵明渊、唐明伟</t>
  </si>
  <si>
    <t>人民邮电出版社</t>
  </si>
  <si>
    <t>电子商务安全</t>
  </si>
  <si>
    <t>曾子明</t>
  </si>
  <si>
    <t>武汉大学出版社</t>
  </si>
  <si>
    <r>
      <rPr>
        <sz val="10"/>
        <rFont val="宋体"/>
        <charset val="134"/>
      </rPr>
      <t>22电商本214</t>
    </r>
    <r>
      <rPr>
        <sz val="10"/>
        <color rgb="FF000000"/>
        <rFont val="宋体"/>
        <charset val="134"/>
      </rPr>
      <t xml:space="preserve">
22跨境本94</t>
    </r>
  </si>
  <si>
    <t>供应链与物流管理</t>
  </si>
  <si>
    <t>物流与供应链管理</t>
  </si>
  <si>
    <t>宋华 于亢亢 钱程</t>
  </si>
  <si>
    <t>中国人民大学出版社</t>
  </si>
  <si>
    <t>22国贸本198</t>
  </si>
  <si>
    <t>跨境电商实务</t>
  </si>
  <si>
    <t>跨境电子商务</t>
  </si>
  <si>
    <t>李悦</t>
  </si>
  <si>
    <t>同济大学出版社</t>
  </si>
  <si>
    <t>计量经济学</t>
  </si>
  <si>
    <t>计量经济学（第5版）</t>
  </si>
  <si>
    <t>庞皓</t>
  </si>
  <si>
    <t>科学出版社</t>
  </si>
  <si>
    <t>海关报关实务</t>
  </si>
  <si>
    <t>进出口报关实务</t>
  </si>
  <si>
    <t>孙丽萍</t>
  </si>
  <si>
    <t>中国商务</t>
  </si>
  <si>
    <t>金融学</t>
  </si>
  <si>
    <t>姜法芹 袁凯 贾宪军</t>
  </si>
  <si>
    <t>机械工业出版社</t>
  </si>
  <si>
    <r>
      <rPr>
        <sz val="10"/>
        <rFont val="宋体"/>
        <charset val="134"/>
      </rPr>
      <t>22国贸本198</t>
    </r>
    <r>
      <rPr>
        <sz val="10"/>
        <color rgb="FF000000"/>
        <rFont val="宋体"/>
        <charset val="134"/>
      </rPr>
      <t xml:space="preserve">
22跨境本94</t>
    </r>
  </si>
  <si>
    <t>外贸函电</t>
  </si>
  <si>
    <t>外贸英语函电（第三版）</t>
  </si>
  <si>
    <t>陈文汉 尹萌</t>
  </si>
  <si>
    <t>22国贸本198
22跨境本94  22电商本214 22营销本173  23营销专98</t>
  </si>
  <si>
    <t>习近平新时代中国特色社会主义思想概论</t>
  </si>
  <si>
    <t>《习近平新时代中国特色社会主义思想概论》</t>
  </si>
  <si>
    <t>编写组编</t>
  </si>
  <si>
    <t>　高等教育出版社</t>
  </si>
  <si>
    <t>22跨境本94</t>
  </si>
  <si>
    <t>跨境支付与结算</t>
  </si>
  <si>
    <t>跨境电子商务支付与结算</t>
  </si>
  <si>
    <t>邹益民、隋东旭、朱新英</t>
  </si>
  <si>
    <t>清华大学出版社</t>
  </si>
  <si>
    <t>管理运筹学（第五版）</t>
  </si>
  <si>
    <t>韩伯棠</t>
  </si>
  <si>
    <t>高等教育出版社</t>
  </si>
  <si>
    <t>22营销本173</t>
  </si>
  <si>
    <t>市场研究方法与应用</t>
  </si>
  <si>
    <r>
      <rPr>
        <sz val="10"/>
        <rFont val="宋体"/>
        <charset val="134"/>
      </rPr>
      <t xml:space="preserve">                 市场调研与分析</t>
    </r>
    <r>
      <rPr>
        <sz val="10"/>
        <color rgb="FF000000"/>
        <rFont val="等线"/>
        <charset val="134"/>
      </rPr>
      <t xml:space="preserve">
</t>
    </r>
  </si>
  <si>
    <t>陈凯</t>
  </si>
  <si>
    <t>商务谈判与礼仪</t>
  </si>
  <si>
    <t>田晖</t>
  </si>
  <si>
    <t>运营管理</t>
  </si>
  <si>
    <t>马风才</t>
  </si>
  <si>
    <r>
      <rPr>
        <sz val="10"/>
        <rFont val="宋体"/>
        <charset val="134"/>
      </rPr>
      <t>23电商本92</t>
    </r>
    <r>
      <rPr>
        <sz val="10"/>
        <color rgb="FF000000"/>
        <rFont val="宋体"/>
        <charset val="134"/>
      </rPr>
      <t xml:space="preserve">
23国贸本83
23营销本58
23跨境本69
</t>
    </r>
  </si>
  <si>
    <t>宏观经济学</t>
  </si>
  <si>
    <t>西方经济学（第二版）下册</t>
  </si>
  <si>
    <t>《西方经济学》编写组</t>
  </si>
  <si>
    <t>高等教育出版社，人民出版社</t>
  </si>
  <si>
    <t>线性代数</t>
  </si>
  <si>
    <t>赵树嫄</t>
  </si>
  <si>
    <t>23电商本92</t>
  </si>
  <si>
    <t>网络技术及应用</t>
  </si>
  <si>
    <t>计算机网络技术基础（第3版）</t>
  </si>
  <si>
    <t>周舸 张志敏 唐宾徽</t>
  </si>
  <si>
    <t>电子商务视觉设计基础</t>
  </si>
  <si>
    <t>Photoshop平面设计案例教程</t>
  </si>
  <si>
    <t>瞿颖健 徐健 陈焕英</t>
  </si>
  <si>
    <t>23国贸本83</t>
  </si>
  <si>
    <t>国际贸易实务</t>
  </si>
  <si>
    <t>黎孝先、王健</t>
  </si>
  <si>
    <t>对外经济贸易大学出版社</t>
  </si>
  <si>
    <r>
      <rPr>
        <sz val="10"/>
        <rFont val="宋体"/>
        <charset val="134"/>
      </rPr>
      <t>23国贸本83</t>
    </r>
    <r>
      <rPr>
        <sz val="10"/>
        <color rgb="FF000000"/>
        <rFont val="宋体"/>
        <charset val="134"/>
      </rPr>
      <t xml:space="preserve">
</t>
    </r>
    <r>
      <rPr>
        <sz val="10"/>
        <color rgb="FF000000"/>
        <rFont val="宋体"/>
        <charset val="134"/>
      </rPr>
      <t>23跨境本69</t>
    </r>
  </si>
  <si>
    <t>国际贸易学</t>
  </si>
  <si>
    <t>范爱军</t>
  </si>
  <si>
    <t xml:space="preserve">23跨境本69              23营销本58              23电商本92                 23国贸本83    </t>
  </si>
  <si>
    <t>马克思主义基本原理</t>
  </si>
  <si>
    <t>《马克思主义基本原理》</t>
  </si>
  <si>
    <t>　《马克思主义基本原理》编写组</t>
  </si>
  <si>
    <t>　高等教育出版社：人民出版社</t>
  </si>
  <si>
    <t>大学英语III</t>
  </si>
  <si>
    <t>全新版大学英语综合教程3第二版 学生用书</t>
  </si>
  <si>
    <t>李荫华 王德明</t>
  </si>
  <si>
    <t>上海外语教育</t>
  </si>
  <si>
    <t>新时代大学进阶英语视听说教程3（第3版）</t>
  </si>
  <si>
    <t>石坚 邹申 金雯</t>
  </si>
  <si>
    <t>南京大学</t>
  </si>
  <si>
    <t>经济法</t>
  </si>
  <si>
    <t>经济法学（第三版）</t>
  </si>
  <si>
    <t>张守文</t>
  </si>
  <si>
    <t>高等教育</t>
  </si>
  <si>
    <r>
      <rPr>
        <sz val="10"/>
        <rFont val="宋体"/>
        <charset val="134"/>
      </rPr>
      <t>23营销本58</t>
    </r>
    <r>
      <rPr>
        <sz val="10"/>
        <color rgb="FF000000"/>
        <rFont val="宋体"/>
        <charset val="134"/>
      </rPr>
      <t xml:space="preserve">
23电商本92
23国贸本83
23跨境本69</t>
    </r>
  </si>
  <si>
    <t>管理学</t>
  </si>
  <si>
    <t>《管理学》编写组</t>
  </si>
  <si>
    <t>23跨境本69</t>
  </si>
  <si>
    <t>市场营销学</t>
  </si>
  <si>
    <t>吴健安、聂元昆</t>
  </si>
  <si>
    <t>跨境电商概论</t>
  </si>
  <si>
    <t>秦良娟</t>
  </si>
  <si>
    <t xml:space="preserve"> 中国人民大学出版社</t>
  </si>
  <si>
    <t>23营销本58</t>
  </si>
  <si>
    <t>消费者行为学</t>
  </si>
  <si>
    <t>消费者行为学（第四版）</t>
  </si>
  <si>
    <t>符国群</t>
  </si>
  <si>
    <t>23营销专98</t>
  </si>
  <si>
    <t>新职业英语——职场素质英语（第三版）</t>
  </si>
  <si>
    <t>徐小贞 王朝晖</t>
  </si>
  <si>
    <t>外语教学与研究</t>
  </si>
  <si>
    <t>沈鸿 范伶俐 赵亮</t>
  </si>
  <si>
    <t>北京出版集团 北京出版社</t>
  </si>
  <si>
    <t>企业管理</t>
  </si>
  <si>
    <t>现代企业管理</t>
  </si>
  <si>
    <t>由建勋</t>
  </si>
  <si>
    <t>推销技巧与实务</t>
  </si>
  <si>
    <t>推销实务与技巧</t>
  </si>
  <si>
    <t>谢和书 陈君</t>
  </si>
  <si>
    <t>22计科本168 22数科本134 22软工本158 22网工本122 23应用专117</t>
  </si>
  <si>
    <t>23计科本354
23软工本307
23数科本142
23网工本127</t>
  </si>
  <si>
    <t>编写组</t>
  </si>
  <si>
    <t>刘二根、谢霖铨</t>
  </si>
  <si>
    <t>江西高校出版社</t>
  </si>
  <si>
    <t>22计科本168</t>
  </si>
  <si>
    <t>Python程序设计</t>
  </si>
  <si>
    <t>Python程序设计基础教程</t>
  </si>
  <si>
    <t>林子雨</t>
  </si>
  <si>
    <t>人工智能</t>
  </si>
  <si>
    <t>人工智能概论</t>
  </si>
  <si>
    <t>刘鹏</t>
  </si>
  <si>
    <t>算法设计与分析</t>
  </si>
  <si>
    <t>算法设计与分析(第4版)</t>
  </si>
  <si>
    <t>吕国英
等</t>
  </si>
  <si>
    <t>22计科本168
22数科本134</t>
  </si>
  <si>
    <t>操作系统原理</t>
  </si>
  <si>
    <t>计算机操作系统(第四版)</t>
  </si>
  <si>
    <t>汤小丹
等</t>
  </si>
  <si>
    <t>西安电子科技大学出版社</t>
  </si>
  <si>
    <t>22软工本158</t>
  </si>
  <si>
    <t>Java Web开发技术</t>
  </si>
  <si>
    <t>Java Web快速开发教程(慕课版)</t>
  </si>
  <si>
    <t>师敏华
等</t>
  </si>
  <si>
    <t>软件工程</t>
  </si>
  <si>
    <t>软件工程（第三版）</t>
  </si>
  <si>
    <t>刘竹林
等</t>
  </si>
  <si>
    <t>22软工本158
23数科本142</t>
  </si>
  <si>
    <t>Linux系统及应用</t>
  </si>
  <si>
    <t>Linux系统应用(微课版)</t>
  </si>
  <si>
    <t>盛剑会
等</t>
  </si>
  <si>
    <t>22数科本134</t>
  </si>
  <si>
    <t>分布式数据库</t>
  </si>
  <si>
    <t>NoSQL数据库原理与应用</t>
  </si>
  <si>
    <t>王爱国</t>
  </si>
  <si>
    <t>数据采集与预处理</t>
  </si>
  <si>
    <t>22网工本122</t>
  </si>
  <si>
    <t>Windows服务器管理</t>
  </si>
  <si>
    <t>网络操作系统-windows server 2012 R2配置与管理</t>
  </si>
  <si>
    <t>陈景亮
等</t>
  </si>
  <si>
    <t>数据通信</t>
  </si>
  <si>
    <t>数据通信原理</t>
  </si>
  <si>
    <t>毛羽刚
等</t>
  </si>
  <si>
    <t>网络安全</t>
  </si>
  <si>
    <t>网络安全技术与应用</t>
  </si>
  <si>
    <t>华为技术
有限公司</t>
  </si>
  <si>
    <t>云计算</t>
  </si>
  <si>
    <t>云计算技术</t>
  </si>
  <si>
    <t>23计科本354</t>
  </si>
  <si>
    <t>数字逻辑与数字电路</t>
  </si>
  <si>
    <t>数字电路与逻辑设计(第四版)</t>
  </si>
  <si>
    <t>蔡良伟</t>
  </si>
  <si>
    <t>计算机组成原理</t>
  </si>
  <si>
    <t>计算机组成原理(第3版)</t>
  </si>
  <si>
    <t>唐朔飞</t>
  </si>
  <si>
    <t>23计科本354
23数科本142</t>
  </si>
  <si>
    <t>面向对象程序设计</t>
  </si>
  <si>
    <t>面向对象程序设计—Java(第四版)</t>
  </si>
  <si>
    <t>张白一
等</t>
  </si>
  <si>
    <t>23软工本307</t>
  </si>
  <si>
    <t>计算机网络</t>
  </si>
  <si>
    <t>计算机网络(第8版)</t>
  </si>
  <si>
    <t>谢希仁</t>
  </si>
  <si>
    <t>电子工业出版社</t>
  </si>
  <si>
    <t>数据结构与算法</t>
  </si>
  <si>
    <t>数据结构教程(第6版)</t>
  </si>
  <si>
    <t>李春葆</t>
  </si>
  <si>
    <t>数据结构教程上机实验指导(第6版)</t>
  </si>
  <si>
    <t>23数科本142
23网工本127</t>
  </si>
  <si>
    <t>Web应用开发</t>
  </si>
  <si>
    <t>HTML5+CSS3 Web前端设计基础教程 第2版|微课版</t>
  </si>
  <si>
    <t>吴丰</t>
  </si>
  <si>
    <t>23网工本127</t>
  </si>
  <si>
    <t>路由与交换技术</t>
  </si>
  <si>
    <t>数据通信与网络技术</t>
  </si>
  <si>
    <t>23应用专117</t>
  </si>
  <si>
    <t>CorelDRAW平面设计</t>
  </si>
  <si>
    <t>CorelDRAW2019基础教程</t>
  </si>
  <si>
    <t>苟双晓</t>
  </si>
  <si>
    <t>北京工艺美术出版社</t>
  </si>
  <si>
    <t>MySQL数据库技术</t>
  </si>
  <si>
    <t>MySQL数据库技术(MOOC+微课版)</t>
  </si>
  <si>
    <t>占跃华</t>
  </si>
  <si>
    <t>北京邮电大学出版社</t>
  </si>
  <si>
    <t>Java程序设计</t>
  </si>
  <si>
    <t>Java基础实践教程(微课版)</t>
  </si>
  <si>
    <t>李鑫伟</t>
  </si>
  <si>
    <t>数据结构</t>
  </si>
  <si>
    <t>实用数据结构与算法(第2版)</t>
  </si>
  <si>
    <t>胡慧</t>
  </si>
  <si>
    <t>23英语本222 23商英本151</t>
  </si>
  <si>
    <t xml:space="preserve">22英语本193 22商英本171 </t>
  </si>
  <si>
    <t>22商英本171</t>
  </si>
  <si>
    <t>中国文化概要</t>
  </si>
  <si>
    <t>中国文化英语教程（学生用书）</t>
  </si>
  <si>
    <t>束定芳</t>
  </si>
  <si>
    <t>世界经济概论</t>
  </si>
  <si>
    <t>世界经济概论（英文版）</t>
  </si>
  <si>
    <t>付美榕</t>
  </si>
  <si>
    <t>管理学导论</t>
  </si>
  <si>
    <t>新世纪商务英语专业本科系列教材（第二版）：国际管理学简明教程</t>
  </si>
  <si>
    <t>张家瑞</t>
  </si>
  <si>
    <t>上海外语教育出版社</t>
  </si>
  <si>
    <t xml:space="preserve">22英语本193 </t>
  </si>
  <si>
    <t>英语写作III</t>
  </si>
  <si>
    <t xml:space="preserve">写作教程3(学生用书) </t>
  </si>
  <si>
    <t>俞东明</t>
  </si>
  <si>
    <t>语言学导论</t>
  </si>
  <si>
    <t xml:space="preserve">新编简明英语语言学教程(学生用书) </t>
  </si>
  <si>
    <t>戴炜栋</t>
  </si>
  <si>
    <t>汉英笔译</t>
  </si>
  <si>
    <t xml:space="preserve">汉英翻译教程 </t>
  </si>
  <si>
    <t>陈宏薇</t>
  </si>
  <si>
    <t>第二外语I</t>
  </si>
  <si>
    <t>新版中日交流标准日本语  初级</t>
  </si>
  <si>
    <t>日本光村图书出版株式会社</t>
  </si>
  <si>
    <t>人民教育出版社</t>
  </si>
  <si>
    <t>23商英本151</t>
  </si>
  <si>
    <t>英语写作</t>
  </si>
  <si>
    <t>英语写作手册（英文版）</t>
  </si>
  <si>
    <t>丁往道
等4人</t>
  </si>
  <si>
    <t>商务英语视听说III</t>
  </si>
  <si>
    <t>商务英语视听说教程3</t>
  </si>
  <si>
    <t>姜荷梅</t>
  </si>
  <si>
    <t>综合商务英语III</t>
  </si>
  <si>
    <t>商务英语综合教程3智慧版（学生用书）</t>
  </si>
  <si>
    <t>王立非</t>
  </si>
  <si>
    <t>西方经济学导论</t>
  </si>
  <si>
    <t>领先经济学原理（英文版）</t>
  </si>
  <si>
    <t>鲁明易</t>
  </si>
  <si>
    <t>23英语本222</t>
  </si>
  <si>
    <t>综合英语III</t>
  </si>
  <si>
    <t xml:space="preserve">综合教程3（学生用书） </t>
  </si>
  <si>
    <t>英语听力III</t>
  </si>
  <si>
    <t>视听说教程3</t>
  </si>
  <si>
    <t>查明建</t>
  </si>
  <si>
    <t>英语写作I</t>
  </si>
  <si>
    <t xml:space="preserve">写作教程1（学生用书） </t>
  </si>
  <si>
    <t>英语阅读III</t>
  </si>
  <si>
    <t xml:space="preserve">阅读教程3 </t>
  </si>
  <si>
    <t>英语演讲</t>
  </si>
  <si>
    <t>大学思辨英语教程         口语3 演讲之法 第1版</t>
  </si>
  <si>
    <t>孙有中</t>
  </si>
  <si>
    <t>外语教学与研究出版社</t>
  </si>
  <si>
    <t>西方文明史</t>
  </si>
  <si>
    <t>西方文明史与经典导读</t>
  </si>
  <si>
    <t>田德新等</t>
  </si>
  <si>
    <t>西安交通大学出版社</t>
  </si>
  <si>
    <t>22工商本174 22酒店本83 22物流本207 23工商专105</t>
  </si>
  <si>
    <t>23酒店本22        23物流本152 23供应链本96 23工商本117</t>
  </si>
  <si>
    <t>22工商本174</t>
  </si>
  <si>
    <t>人员素质测评</t>
  </si>
  <si>
    <t>人员素质测评 （第2版）</t>
  </si>
  <si>
    <t>徐世勇 王桢 杨娃</t>
  </si>
  <si>
    <t>中国人民大学</t>
  </si>
  <si>
    <t>生产与运作管理</t>
  </si>
  <si>
    <t>生产与运作管理（第5版）</t>
  </si>
  <si>
    <t>陈志祥</t>
  </si>
  <si>
    <t>机械工业</t>
  </si>
  <si>
    <t>组织行为学</t>
  </si>
  <si>
    <t>组织行为学（最新版）</t>
  </si>
  <si>
    <t xml:space="preserve">孙健敏等
</t>
  </si>
  <si>
    <t>22酒店本83</t>
  </si>
  <si>
    <t>大型活动策划</t>
  </si>
  <si>
    <t>节事活动策划与管理</t>
  </si>
  <si>
    <t>罗伊玲</t>
  </si>
  <si>
    <t>华中科技大学</t>
  </si>
  <si>
    <t>酒店电子商务</t>
  </si>
  <si>
    <t>酒店电子商务(第2版)</t>
  </si>
  <si>
    <t>陆均良</t>
  </si>
  <si>
    <t>清华大学</t>
  </si>
  <si>
    <t>餐饮服务与管理</t>
  </si>
  <si>
    <t xml:space="preserve">餐饮服务与管理 </t>
  </si>
  <si>
    <t>王新建 伍剑琴 周丽</t>
  </si>
  <si>
    <t>旅游目的地管理</t>
  </si>
  <si>
    <t>旅游目的地管理（第二版）</t>
  </si>
  <si>
    <t>黄安民</t>
  </si>
  <si>
    <t>22物流本207</t>
  </si>
  <si>
    <t xml:space="preserve">市场营销理论与实践
</t>
  </si>
  <si>
    <t>杜鹏</t>
  </si>
  <si>
    <t>东北财经大学</t>
  </si>
  <si>
    <t>运筹学</t>
  </si>
  <si>
    <t>采购管理</t>
  </si>
  <si>
    <t>叶春森、陈欣</t>
  </si>
  <si>
    <t>中国财富</t>
  </si>
  <si>
    <t>配送与配送中心</t>
  </si>
  <si>
    <t>物流配送中心规划与设计(第3版)</t>
  </si>
  <si>
    <t>孔继利</t>
  </si>
  <si>
    <t>北京大学</t>
  </si>
  <si>
    <t>23工商本117</t>
  </si>
  <si>
    <t>23供应链本96</t>
  </si>
  <si>
    <t>供应链管理</t>
  </si>
  <si>
    <t>供应链管理（第6版）</t>
  </si>
  <si>
    <t>马士华 林勇</t>
  </si>
  <si>
    <t>23酒店本22</t>
  </si>
  <si>
    <t>酒店管理概论</t>
  </si>
  <si>
    <t>酒店管理概论 （第二版）</t>
  </si>
  <si>
    <t>魏卫</t>
  </si>
  <si>
    <t>吴易风等</t>
  </si>
  <si>
    <t>高等教育，人民</t>
  </si>
  <si>
    <t>23物流本152</t>
  </si>
  <si>
    <t>现代物流学</t>
  </si>
  <si>
    <t>李松庆</t>
  </si>
  <si>
    <t xml:space="preserve">国际贸易实务(第4版) </t>
  </si>
  <si>
    <t>陈平</t>
  </si>
  <si>
    <t>23工商专105</t>
  </si>
  <si>
    <t>财务管理</t>
  </si>
  <si>
    <t>财务管理学（含习题）</t>
  </si>
  <si>
    <t>王柏慧</t>
  </si>
  <si>
    <t>吉林大学</t>
  </si>
  <si>
    <t>公共关系实务</t>
  </si>
  <si>
    <t>公共关系学</t>
  </si>
  <si>
    <t>邵光 、郭亮等</t>
  </si>
  <si>
    <t>中国市场</t>
  </si>
  <si>
    <t>52.80 </t>
  </si>
  <si>
    <t>市场营销</t>
  </si>
  <si>
    <t>市场营销基础与实务</t>
  </si>
  <si>
    <t>朱泓、吕家剑</t>
  </si>
  <si>
    <t>北京科学技术</t>
  </si>
  <si>
    <t>人力资源管理</t>
  </si>
  <si>
    <t xml:space="preserve"> 黄海珍、曾劼</t>
  </si>
  <si>
    <t>金融理论与实务</t>
  </si>
  <si>
    <t>杨利</t>
  </si>
  <si>
    <t>22会计本380                              22财管本191                              22审计本203    23大数据与会计专118</t>
  </si>
  <si>
    <t>23财管本207    23工程审计53   23会计本463    23审计本213</t>
  </si>
  <si>
    <t>21会计本387                               23会计专升本260                          21财管本177                           23财管专升本139                       21审计学本116</t>
  </si>
  <si>
    <t>会计综合模拟实训</t>
  </si>
  <si>
    <t>企业会计模拟实训</t>
  </si>
  <si>
    <t>成骏     胡桂青</t>
  </si>
  <si>
    <t>立信会计</t>
  </si>
  <si>
    <t>22会计本380                              22财管本191                         22审计学本203</t>
  </si>
  <si>
    <t>税法</t>
  </si>
  <si>
    <t>王红云</t>
  </si>
  <si>
    <t>22会计本380</t>
  </si>
  <si>
    <t>高级财务会计学</t>
  </si>
  <si>
    <t>高级财务会计学（第二版）</t>
  </si>
  <si>
    <t>张清玉   陈霞     梁亚玲</t>
  </si>
  <si>
    <t>22财管本191                          22审计本203</t>
  </si>
  <si>
    <t>高级财务会计</t>
  </si>
  <si>
    <t>22会计本380                              22财管本191                            22审计本203</t>
  </si>
  <si>
    <t>会计信息化</t>
  </si>
  <si>
    <t>会计信息化（用友ERP-U8V10.1版）</t>
  </si>
  <si>
    <t xml:space="preserve">王珠强  王海生  </t>
  </si>
  <si>
    <t>人民邮电</t>
  </si>
  <si>
    <t>财经法规与会计职业道德</t>
  </si>
  <si>
    <t>财经法规与会计职业道德（通用版）第二版</t>
  </si>
  <si>
    <t>张雨</t>
  </si>
  <si>
    <t>北京</t>
  </si>
  <si>
    <t>财务共享实训</t>
  </si>
  <si>
    <t>财务共享服务实务（初级）</t>
  </si>
  <si>
    <t>北京东大正保科技有限公司</t>
  </si>
  <si>
    <t>22财管本191</t>
  </si>
  <si>
    <t>管理会计学</t>
  </si>
  <si>
    <t>杨行翀</t>
  </si>
  <si>
    <t>高级财务管理</t>
  </si>
  <si>
    <t>高级财务管理（第二版）</t>
  </si>
  <si>
    <t>武娟</t>
  </si>
  <si>
    <t>22审计本203</t>
  </si>
  <si>
    <t>审计学</t>
  </si>
  <si>
    <t>审计（第5版）</t>
  </si>
  <si>
    <t>陈汉文杨道广董望</t>
  </si>
  <si>
    <r>
      <rPr>
        <sz val="10"/>
        <rFont val="宋体"/>
        <charset val="134"/>
        <scheme val="minor"/>
      </rPr>
      <t>23会计本</t>
    </r>
    <r>
      <rPr>
        <sz val="10"/>
        <color rgb="FFFF0000"/>
        <rFont val="宋体"/>
        <charset val="134"/>
        <scheme val="minor"/>
      </rPr>
      <t>463</t>
    </r>
    <r>
      <rPr>
        <sz val="10"/>
        <rFont val="宋体"/>
        <charset val="134"/>
        <scheme val="minor"/>
      </rPr>
      <t xml:space="preserve">                                  23财管本</t>
    </r>
    <r>
      <rPr>
        <sz val="10"/>
        <color rgb="FFFF0000"/>
        <rFont val="宋体"/>
        <charset val="134"/>
        <scheme val="minor"/>
      </rPr>
      <t>207</t>
    </r>
    <r>
      <rPr>
        <sz val="10"/>
        <rFont val="宋体"/>
        <charset val="134"/>
        <scheme val="minor"/>
      </rPr>
      <t xml:space="preserve">                      23审计本</t>
    </r>
    <r>
      <rPr>
        <sz val="10"/>
        <color rgb="FFFF0000"/>
        <rFont val="宋体"/>
        <charset val="134"/>
        <scheme val="minor"/>
      </rPr>
      <t>213</t>
    </r>
  </si>
  <si>
    <t>成本会计学</t>
  </si>
  <si>
    <t>成本会计（修订版）</t>
  </si>
  <si>
    <t>张伟</t>
  </si>
  <si>
    <t>湖南师范大学</t>
  </si>
  <si>
    <t>22会计本380                              22财管本191                              22审计本203</t>
  </si>
  <si>
    <t>资产评估</t>
  </si>
  <si>
    <t>潘爱萍</t>
  </si>
  <si>
    <t>23大数据与会计专118</t>
  </si>
  <si>
    <t>政府与非营利组织会计</t>
  </si>
  <si>
    <t>赵建勇</t>
  </si>
  <si>
    <t>成本会计</t>
  </si>
  <si>
    <t>经济法概论（第三版）</t>
  </si>
  <si>
    <t>李庆阳    乔娇娇</t>
  </si>
  <si>
    <t>Excel在财务中的应用</t>
  </si>
  <si>
    <t>Excel在财务中的应用（第二版）</t>
  </si>
  <si>
    <t>李悦     曹方林    庄际亮</t>
  </si>
  <si>
    <t>陈传明等</t>
  </si>
  <si>
    <t>23工程审计53</t>
  </si>
  <si>
    <t>工程造价管理</t>
  </si>
  <si>
    <t>工程造价管理（第四版）</t>
  </si>
  <si>
    <t>王红平</t>
  </si>
  <si>
    <t>郑州大学</t>
  </si>
  <si>
    <t>22土建本41 22道桥本210 22造价本227 23建筑94</t>
  </si>
  <si>
    <t>23造价本113 23土木本143</t>
  </si>
  <si>
    <t>23建筑专94</t>
  </si>
  <si>
    <t>22造价本227</t>
  </si>
  <si>
    <t>设备安装</t>
  </si>
  <si>
    <t>建筑设备（第二版）</t>
  </si>
  <si>
    <t>曹邦卿</t>
  </si>
  <si>
    <t>工程经济学</t>
  </si>
  <si>
    <t>工程经济学（第4版）</t>
  </si>
  <si>
    <t>郝彤</t>
  </si>
  <si>
    <t>建筑与装饰工程计量与计价</t>
  </si>
  <si>
    <t>建筑工程计量与计价 第3版</t>
  </si>
  <si>
    <t>刘钦</t>
  </si>
  <si>
    <t>22土建本41 22道桥本210</t>
  </si>
  <si>
    <t>结构力学(I)</t>
  </si>
  <si>
    <t>结构力学（第二版）</t>
  </si>
  <si>
    <t>樊友景</t>
  </si>
  <si>
    <t>22道桥本210</t>
  </si>
  <si>
    <t>桥梁工程</t>
  </si>
  <si>
    <t>桥梁工程（第3版）</t>
  </si>
  <si>
    <t>姚玲森</t>
  </si>
  <si>
    <t>人民交通</t>
  </si>
  <si>
    <t>道路桥梁混凝土结构原理</t>
  </si>
  <si>
    <t>结构设计原理（第5版）</t>
  </si>
  <si>
    <t>叶见曙</t>
  </si>
  <si>
    <t>道路勘测设计</t>
  </si>
  <si>
    <t>道路勘测设计（第5版）</t>
  </si>
  <si>
    <t>许金良</t>
  </si>
  <si>
    <t>建筑信息建模（BIM）技术应用</t>
  </si>
  <si>
    <t>基于Revit平台的BIM建模实训教程</t>
  </si>
  <si>
    <t>肖建清</t>
  </si>
  <si>
    <t>22土建本41</t>
  </si>
  <si>
    <t>房屋建筑学</t>
  </si>
  <si>
    <t>房屋建筑学（第6版）</t>
  </si>
  <si>
    <t>舒秋华</t>
  </si>
  <si>
    <t>武汉理工大学</t>
  </si>
  <si>
    <t>混凝土结构基本原理</t>
  </si>
  <si>
    <t>混凝土结构设计原理（第三版）</t>
  </si>
  <si>
    <t>丁永刚</t>
  </si>
  <si>
    <t>23造价本113</t>
  </si>
  <si>
    <t>工程力学</t>
  </si>
  <si>
    <t>工程力学（第4版）</t>
  </si>
  <si>
    <t>奚绍中</t>
  </si>
  <si>
    <t>会计学基础</t>
  </si>
  <si>
    <t>会计学（第7版）</t>
  </si>
  <si>
    <t>刘永泽</t>
  </si>
  <si>
    <t>运筹学（第5版）</t>
  </si>
  <si>
    <t>《运筹学》教材编写组</t>
  </si>
  <si>
    <t>经济学原理</t>
  </si>
  <si>
    <t>经济学原理（第二版）</t>
  </si>
  <si>
    <t>刘苓玲</t>
  </si>
  <si>
    <t>经济科学出版社</t>
  </si>
  <si>
    <t>23土木本143</t>
  </si>
  <si>
    <t>理论力学</t>
  </si>
  <si>
    <t>理论力学（Ⅰ）（第9版）</t>
  </si>
  <si>
    <t>哈尔滨工业大学理论力学教研室</t>
  </si>
  <si>
    <t>土木工程材料</t>
  </si>
  <si>
    <t>土木工程材料（第2版）</t>
  </si>
  <si>
    <t>彭小芹</t>
  </si>
  <si>
    <t>重庆大学</t>
  </si>
  <si>
    <t>大学物理C</t>
  </si>
  <si>
    <t>新编基础物理学</t>
  </si>
  <si>
    <t>王少杰</t>
  </si>
  <si>
    <t>科学</t>
  </si>
  <si>
    <t>大学物理实验</t>
  </si>
  <si>
    <t>大学物理实验（第二版）</t>
  </si>
  <si>
    <t>欧海峰</t>
  </si>
  <si>
    <t>建筑施工技术</t>
  </si>
  <si>
    <t>土木工程施工技术</t>
  </si>
  <si>
    <t>韩俊强</t>
  </si>
  <si>
    <t>武汉大学</t>
  </si>
  <si>
    <t>土力学与地基基础</t>
  </si>
  <si>
    <t>土力学与基础工程（第2版）</t>
  </si>
  <si>
    <t>李章政，马煜</t>
  </si>
  <si>
    <t>建筑结构</t>
  </si>
  <si>
    <t>建筑结构(第2版)</t>
  </si>
  <si>
    <t>段旻</t>
  </si>
  <si>
    <t>建筑CAD</t>
  </si>
  <si>
    <t>土木工程CAD（第二版）</t>
  </si>
  <si>
    <t xml:space="preserve">李静斌   </t>
  </si>
  <si>
    <t>22教技本111</t>
  </si>
  <si>
    <t>计算机动画制作</t>
  </si>
  <si>
    <t>Flash CS6动画设计教程</t>
  </si>
  <si>
    <t>教育电视节目编导与制作</t>
  </si>
  <si>
    <t>电视节目编导与制作</t>
  </si>
  <si>
    <t>王润兰</t>
  </si>
  <si>
    <t>多媒体课件基础</t>
  </si>
  <si>
    <t>多媒体课件制作案例教程</t>
  </si>
  <si>
    <t>刘庆全</t>
  </si>
  <si>
    <t>微课设计与应用</t>
  </si>
  <si>
    <t>微课设计与制作（第2版）</t>
  </si>
  <si>
    <t>杨上影</t>
  </si>
  <si>
    <t>信息技术课程标准与教材分析</t>
  </si>
  <si>
    <t>信息技术课程标准与学科教学</t>
  </si>
  <si>
    <t>赵波 段崇江 张杰</t>
  </si>
  <si>
    <t>远程教育学</t>
  </si>
  <si>
    <t>远程教育</t>
  </si>
  <si>
    <t>陈丽</t>
  </si>
  <si>
    <t>三维建模基础</t>
  </si>
  <si>
    <t>3ds Max 2020/VRay室内设计表现基础与实战教程</t>
  </si>
  <si>
    <t>时代印象</t>
  </si>
  <si>
    <t>22小教本383</t>
  </si>
  <si>
    <t>小学班队工作原理与实践</t>
  </si>
  <si>
    <t>小学班队管理</t>
  </si>
  <si>
    <t>荆怀福 张浩正</t>
  </si>
  <si>
    <t>中国现当代文学史</t>
  </si>
  <si>
    <t>张厚萍 丁青山</t>
  </si>
  <si>
    <t>音乐基础Ⅰ</t>
  </si>
  <si>
    <t>音乐基础</t>
  </si>
  <si>
    <t>陶春晓</t>
  </si>
  <si>
    <t>小学语文课程标准与教学设计</t>
  </si>
  <si>
    <t>房艳梅</t>
  </si>
  <si>
    <t>小学英语课程标准与教学设计</t>
  </si>
  <si>
    <t>小学英语教学设计</t>
  </si>
  <si>
    <t>陈冬花</t>
  </si>
  <si>
    <t>小学数学课程标准与教学设计</t>
  </si>
  <si>
    <t>吴宏  张鸿军</t>
  </si>
  <si>
    <t>22学前本108</t>
  </si>
  <si>
    <t>学前儿童社会教育</t>
  </si>
  <si>
    <t>幼儿园社会教育与活动指导</t>
  </si>
  <si>
    <t>邵巧云 、栗艺文、刘静</t>
  </si>
  <si>
    <t>北京师范大学</t>
  </si>
  <si>
    <t>学前儿童艺术教育</t>
  </si>
  <si>
    <t>学前儿童艺术教育与活动指导</t>
  </si>
  <si>
    <t>贺梁、周玉梅、黄细英</t>
  </si>
  <si>
    <t>学前儿童科学教育</t>
  </si>
  <si>
    <t>学前儿童科学教育活动指导</t>
  </si>
  <si>
    <t>夏力</t>
  </si>
  <si>
    <t>复旦大学</t>
  </si>
  <si>
    <t>学前教育政策与法规</t>
  </si>
  <si>
    <t>幼儿教育政策与法规</t>
  </si>
  <si>
    <t>马焕灵</t>
  </si>
  <si>
    <t>东北师范大学</t>
  </si>
  <si>
    <t>幼儿园组织与管理</t>
  </si>
  <si>
    <t>幼儿园管理</t>
  </si>
  <si>
    <t>邢利娅</t>
  </si>
  <si>
    <t>奥尔夫音乐教育与实践</t>
  </si>
  <si>
    <t>奥尔夫音乐教育实训教程</t>
  </si>
  <si>
    <t>钱双、陈莉、李欣</t>
  </si>
  <si>
    <t>首都师范大学</t>
  </si>
  <si>
    <t>23教技本100</t>
  </si>
  <si>
    <t>教师职业道德与教育政策法规</t>
  </si>
  <si>
    <t>师德修养与教育法规</t>
  </si>
  <si>
    <t>张银星</t>
  </si>
  <si>
    <t>教学系统设计</t>
  </si>
  <si>
    <t>何克抗 林君芬</t>
  </si>
  <si>
    <t>教育传播学</t>
  </si>
  <si>
    <t>南国农 李运林</t>
  </si>
  <si>
    <t>数据库系统概论</t>
  </si>
  <si>
    <t>王珊</t>
  </si>
  <si>
    <t>信息技术教育应用</t>
  </si>
  <si>
    <t>王忠华，刘清堂</t>
  </si>
  <si>
    <t>23小教本486</t>
  </si>
  <si>
    <t>教育心理学</t>
  </si>
  <si>
    <t>小学教育心理学</t>
  </si>
  <si>
    <t>田学岭 井祥贵</t>
  </si>
  <si>
    <t>南京大学出版社</t>
  </si>
  <si>
    <t>小学教育学</t>
  </si>
  <si>
    <t>董建春王德才</t>
  </si>
  <si>
    <t>现代汉语</t>
  </si>
  <si>
    <t>邢福义、汪国胜</t>
  </si>
  <si>
    <t>现代教育技术应用</t>
  </si>
  <si>
    <t>现代教育技术与应用</t>
  </si>
  <si>
    <t>宋光辉</t>
  </si>
  <si>
    <t>中国古代文学史Ⅰ</t>
  </si>
  <si>
    <t>中国古代文学史（第二版）上册</t>
  </si>
  <si>
    <t>袁世硕</t>
  </si>
  <si>
    <t>中国古代文学史（第二版）中册</t>
  </si>
  <si>
    <t>初等数论</t>
  </si>
  <si>
    <t>《初等数论》（第2版）</t>
  </si>
  <si>
    <t>李同贤</t>
  </si>
  <si>
    <t>复旦大学出版社</t>
  </si>
  <si>
    <t>美术基础</t>
  </si>
  <si>
    <t>《美术基础》（第四版）</t>
  </si>
  <si>
    <t>陈小珩</t>
  </si>
  <si>
    <t>书写技能Ⅲ</t>
  </si>
  <si>
    <t>教师书写技能·硬笔</t>
  </si>
  <si>
    <t>侯宏业，王铭礼</t>
  </si>
  <si>
    <t>23学前本166</t>
  </si>
  <si>
    <t>学前教育学</t>
  </si>
  <si>
    <t>朱宗顺、陈文华</t>
  </si>
  <si>
    <t>学前儿童健康教育</t>
  </si>
  <si>
    <t>王娟</t>
  </si>
  <si>
    <t>舞蹈基础与幼儿舞蹈（舞蹈）I</t>
  </si>
  <si>
    <t>幼儿与舞蹈训练与幼儿舞蹈创编</t>
  </si>
  <si>
    <t>李宁</t>
  </si>
  <si>
    <t>45</t>
  </si>
  <si>
    <t>美术基础与幼儿美术创作（美术）I</t>
  </si>
  <si>
    <t>美术基础与幼儿美术创作</t>
  </si>
  <si>
    <t>李昕</t>
  </si>
  <si>
    <t>49.8</t>
  </si>
  <si>
    <t>王晓戎</t>
  </si>
  <si>
    <t>陕西师范大学出版社</t>
  </si>
  <si>
    <t>23学前专111</t>
  </si>
  <si>
    <t>幼儿心理学</t>
  </si>
  <si>
    <t>学前儿童心理学</t>
  </si>
  <si>
    <t>李甦</t>
  </si>
  <si>
    <t>29.80</t>
  </si>
  <si>
    <t>教育学原理</t>
  </si>
  <si>
    <t>项贤明</t>
  </si>
  <si>
    <t>学前儿童游戏指导</t>
  </si>
  <si>
    <t>学前儿童游戏教程</t>
  </si>
  <si>
    <t>翟理红</t>
  </si>
  <si>
    <t>学前儿童社会教育与活动指导</t>
  </si>
  <si>
    <t>张明红</t>
  </si>
  <si>
    <t>华东师范大学</t>
  </si>
  <si>
    <t>幼儿园课程</t>
  </si>
  <si>
    <t>幼儿园课程概论</t>
  </si>
  <si>
    <t>王春燕、秦元东</t>
  </si>
  <si>
    <t>42</t>
  </si>
  <si>
    <t>22学前本108  22教技本111  22小教本383    23学前专111</t>
  </si>
  <si>
    <t>23教技本100  23学前本166  23小教本486</t>
  </si>
  <si>
    <t xml:space="preserve">22车辆本114 22汽车本54 22智创本112 22智造本125  23智造专111 23智控专114 </t>
  </si>
  <si>
    <t>23车辆本130 23汽车本45 23智创本112 23智造本143</t>
  </si>
  <si>
    <t>23智造专111 23智控专114</t>
  </si>
  <si>
    <t>22车辆本114</t>
  </si>
  <si>
    <t>汽车电器与电控技术</t>
  </si>
  <si>
    <t>舒华 赵劲松</t>
  </si>
  <si>
    <t>计算机辅助设计与工程</t>
  </si>
  <si>
    <t>SolidWorks项目教程</t>
  </si>
  <si>
    <t>陈俊</t>
  </si>
  <si>
    <t>哈尔滨工程大学</t>
  </si>
  <si>
    <t>机械设计</t>
  </si>
  <si>
    <t>濮良贵、陈国定</t>
  </si>
  <si>
    <t>22汽车本54</t>
  </si>
  <si>
    <t>Creo 6.0机械设计教程</t>
  </si>
  <si>
    <t xml:space="preserve">詹友刚 </t>
  </si>
  <si>
    <t>汽车理论</t>
  </si>
  <si>
    <t>余志生</t>
  </si>
  <si>
    <t>汽车构造Ⅱ</t>
  </si>
  <si>
    <t>汽车构造（下册）（第3版）</t>
  </si>
  <si>
    <t>臧杰</t>
  </si>
  <si>
    <t>22智创本112</t>
  </si>
  <si>
    <t>单片机原理及接口技术</t>
  </si>
  <si>
    <t>单片机原理及应用——C51编程+Proteus仿真（第3版）</t>
  </si>
  <si>
    <t>张毅刚</t>
  </si>
  <si>
    <t>传感器与检测技术</t>
  </si>
  <si>
    <t>传感器与检测技术（第2版）</t>
  </si>
  <si>
    <t>佟维妍、高成、李文强、赵鑫、刘涵</t>
  </si>
  <si>
    <t>信号与系统分析</t>
  </si>
  <si>
    <t>信号与线性系统分析（第5版）</t>
  </si>
  <si>
    <t>吴大正，李小平</t>
  </si>
  <si>
    <t>信号与线性系统分析（第5版）学习辅导与习题解答</t>
  </si>
  <si>
    <t>王松林 王辉 李小平</t>
  </si>
  <si>
    <t>电子工艺实训</t>
  </si>
  <si>
    <t>电子工艺技术与实践 第3版</t>
  </si>
  <si>
    <t>郭志雄</t>
  </si>
  <si>
    <t>综合造型基础</t>
  </si>
  <si>
    <t>产品设计材料与工艺</t>
  </si>
  <si>
    <t>李津</t>
  </si>
  <si>
    <t>22智造本125</t>
  </si>
  <si>
    <t>微机与PLC控制技术</t>
  </si>
  <si>
    <t>S7-200 SMART PLC编程及应用</t>
  </si>
  <si>
    <t>廖常初</t>
  </si>
  <si>
    <t>机械制造技术</t>
  </si>
  <si>
    <t>机械制造技术基础</t>
  </si>
  <si>
    <t>卢秉恒</t>
  </si>
  <si>
    <t>智能物流技术及装备</t>
  </si>
  <si>
    <t>现代物流装备</t>
  </si>
  <si>
    <t>张振华</t>
  </si>
  <si>
    <t>23车辆本130</t>
  </si>
  <si>
    <t>王永廉</t>
  </si>
  <si>
    <t>电工电子技术</t>
  </si>
  <si>
    <t>电工电子技术（第3版）</t>
  </si>
  <si>
    <t>詹迪铌 王桂琴</t>
  </si>
  <si>
    <t>大学物理</t>
  </si>
  <si>
    <t>大学物理简明教程</t>
  </si>
  <si>
    <t>赵近芳，王登龙</t>
  </si>
  <si>
    <t>23汽车本45</t>
  </si>
  <si>
    <t>工程材料</t>
  </si>
  <si>
    <t>朱张校，姚可夫</t>
  </si>
  <si>
    <t>23智创本112</t>
  </si>
  <si>
    <t>设计表现技法</t>
  </si>
  <si>
    <t>产品手绘设计表现技法</t>
  </si>
  <si>
    <t>薛文凯、孙健</t>
  </si>
  <si>
    <t>安徽美术出版社</t>
  </si>
  <si>
    <t>模拟电子技术</t>
  </si>
  <si>
    <t>模拟电子技术基础（双色版）</t>
  </si>
  <si>
    <t>马碧芳</t>
  </si>
  <si>
    <t>哈尔滨工业大学出版社</t>
  </si>
  <si>
    <t>设计调查与研究</t>
  </si>
  <si>
    <t>产品设计调研与规划</t>
  </si>
  <si>
    <t>杨旸、白薇</t>
  </si>
  <si>
    <t>工程制图</t>
  </si>
  <si>
    <t>机械制图（机类、近机类）（第二版）</t>
  </si>
  <si>
    <t>田凌、冯娟</t>
  </si>
  <si>
    <t>机械制图习题集（机类、近机类）（第二版）</t>
  </si>
  <si>
    <t>田凌、许纪旻</t>
  </si>
  <si>
    <t>23智造本143</t>
  </si>
  <si>
    <t>液压与气压传动</t>
  </si>
  <si>
    <t>液压与气压传动（第4版）</t>
  </si>
  <si>
    <t>许福玲</t>
  </si>
  <si>
    <t>王永廉，方建士</t>
  </si>
  <si>
    <t>工程材料及成形技术基础</t>
  </si>
  <si>
    <t>杨莉
郭国林</t>
  </si>
  <si>
    <t>电工电子技术(第5版)</t>
  </si>
  <si>
    <t>徐淑华</t>
  </si>
  <si>
    <t>电工电子实验</t>
  </si>
  <si>
    <t>电工电子技术（第4版）实验教程</t>
  </si>
  <si>
    <t>杨艳
徐淑华</t>
  </si>
  <si>
    <t>23智造专111</t>
  </si>
  <si>
    <t>孙树东</t>
  </si>
  <si>
    <t>哈尔滨工程大学出版社</t>
  </si>
  <si>
    <t>传感器与智能检测技术</t>
  </si>
  <si>
    <t xml:space="preserve">传感器与智能检测技术 </t>
  </si>
  <si>
    <t>秦洪浪 郭俊杰</t>
  </si>
  <si>
    <t>机械制造基础</t>
  </si>
  <si>
    <t>李玉平</t>
  </si>
  <si>
    <t>电机与电器控制技术</t>
  </si>
  <si>
    <t>电机与电气控制</t>
  </si>
  <si>
    <t>李楠 孙建</t>
  </si>
  <si>
    <t>计算机三维建模</t>
  </si>
  <si>
    <t>互换性与技术测量</t>
  </si>
  <si>
    <t>公差配合与技术测量</t>
  </si>
  <si>
    <t>孙钊</t>
  </si>
  <si>
    <t>23智控专114</t>
  </si>
  <si>
    <t>数字电子技术</t>
  </si>
  <si>
    <t>数字电子技术基础</t>
  </si>
  <si>
    <t>张志良</t>
  </si>
  <si>
    <t>电机与电气控制技术</t>
  </si>
  <si>
    <t>电力系统分析</t>
  </si>
  <si>
    <t>张家安</t>
  </si>
  <si>
    <t>C语言程序设计基础</t>
  </si>
  <si>
    <t>衡军山 邵军</t>
  </si>
  <si>
    <t>航空工业出版社</t>
  </si>
  <si>
    <t xml:space="preserve">22环境本150 22视传本152 22数媒本120  </t>
  </si>
  <si>
    <t>23环境本240 23视传本247 23数媒本123</t>
  </si>
  <si>
    <t>E英语教程3 智慧版</t>
  </si>
  <si>
    <t>葛宝祥 王利民 李正栓</t>
  </si>
  <si>
    <t>E英语教程综合训练3</t>
  </si>
  <si>
    <t>钟玲 隋晓冰</t>
  </si>
  <si>
    <t>23环本240</t>
  </si>
  <si>
    <t>数字化工程制图</t>
  </si>
  <si>
    <t>AUTOCAD室内外设计从入门到精通</t>
  </si>
  <si>
    <t>苏专 孙雯</t>
  </si>
  <si>
    <t>人体工程学</t>
  </si>
  <si>
    <t>赵婷</t>
  </si>
  <si>
    <t>室内设计原理</t>
  </si>
  <si>
    <t>室内设计原理（第二版）</t>
  </si>
  <si>
    <t>陈易</t>
  </si>
  <si>
    <t>中国建筑工业出版社</t>
  </si>
  <si>
    <t>中外建筑史</t>
  </si>
  <si>
    <t>智慧</t>
  </si>
  <si>
    <t>武汉出版社</t>
  </si>
  <si>
    <t>效果图表现技法</t>
  </si>
  <si>
    <t>室内外手绘效果图表现与快题设计</t>
  </si>
  <si>
    <t>云南美术出版社</t>
  </si>
  <si>
    <t>22环本150</t>
  </si>
  <si>
    <t>建筑装饰材料与施工</t>
  </si>
  <si>
    <t>装饰材料与施工工艺</t>
  </si>
  <si>
    <t>吕从娜</t>
  </si>
  <si>
    <t>景观规划设计</t>
  </si>
  <si>
    <t>景观设计应用</t>
  </si>
  <si>
    <t>余然</t>
  </si>
  <si>
    <t>江西美术出版社</t>
  </si>
  <si>
    <t>公共空间设计</t>
  </si>
  <si>
    <t>胡国梁</t>
  </si>
  <si>
    <t>安徽美术出版设</t>
  </si>
  <si>
    <t>23视传247</t>
  </si>
  <si>
    <t>装饰与图案设计</t>
  </si>
  <si>
    <t>装饰图案设计</t>
  </si>
  <si>
    <t>张  敏等</t>
  </si>
  <si>
    <t>中国民族文化出版社</t>
  </si>
  <si>
    <t>字体与版式设计</t>
  </si>
  <si>
    <t>方舒弘，韩绪</t>
  </si>
  <si>
    <t>中国美术学院出版社</t>
  </si>
  <si>
    <t>数码摄影</t>
  </si>
  <si>
    <t>摄影</t>
  </si>
  <si>
    <t>杨国志等</t>
  </si>
  <si>
    <t>计算机辅助设计（AI）</t>
  </si>
  <si>
    <t>Adobe illustrator CC实例教程（全彩）</t>
  </si>
  <si>
    <t>陈元媛</t>
  </si>
  <si>
    <t>华中科技大学出版社</t>
  </si>
  <si>
    <t>设计思维与方法</t>
  </si>
  <si>
    <t>创意设计思维与方法</t>
  </si>
  <si>
    <t>白仁飞</t>
  </si>
  <si>
    <t>22视传152</t>
  </si>
  <si>
    <t>书籍设计与印刷工艺</t>
  </si>
  <si>
    <t>书籍设计</t>
  </si>
  <si>
    <t>隋元鹏</t>
  </si>
  <si>
    <t>计算机辅助设计（C4D）</t>
  </si>
  <si>
    <t>Cinema 4D三维设计应用教程</t>
  </si>
  <si>
    <t>刘振民、张振平</t>
  </si>
  <si>
    <t>新媒体创意设计</t>
  </si>
  <si>
    <t>新媒体综合实践教程</t>
  </si>
  <si>
    <t>廖国良，刘奕</t>
  </si>
  <si>
    <t>上海交通大学出版社</t>
  </si>
  <si>
    <t>23数媒本123</t>
  </si>
  <si>
    <t>非线编与影视后期制作</t>
  </si>
  <si>
    <t>数字媒体后期制作教程——Premiere+After Effects（第2版）</t>
  </si>
  <si>
    <t>陆平</t>
  </si>
  <si>
    <t>数字媒体艺术概论</t>
  </si>
  <si>
    <t>数字媒体艺术概论（第四版）</t>
  </si>
  <si>
    <t>李四达</t>
  </si>
  <si>
    <t>视听语言</t>
  </si>
  <si>
    <t>殷俊</t>
  </si>
  <si>
    <t>摄影摄像基础</t>
  </si>
  <si>
    <t>摄影与摄像基础教程</t>
  </si>
  <si>
    <t>余武</t>
  </si>
  <si>
    <t>计算机编程设计</t>
  </si>
  <si>
    <t>python基础</t>
  </si>
  <si>
    <t>郑晶</t>
  </si>
  <si>
    <t>22数媒本120</t>
  </si>
  <si>
    <t>数字艺术设计Ⅲ（三维基础）</t>
  </si>
  <si>
    <t>Cinema 4D R25三维建模设计案例教程</t>
  </si>
  <si>
    <t>曹茂鹏、肖念、张胤瑾</t>
  </si>
  <si>
    <t>短视频创作</t>
  </si>
  <si>
    <t>微电影创作</t>
  </si>
  <si>
    <t>宋莹</t>
  </si>
  <si>
    <t>交互设计基础</t>
  </si>
  <si>
    <t>交互设计与用户体验</t>
  </si>
  <si>
    <t>樊清熹</t>
  </si>
  <si>
    <t>浙江人民美术出版社</t>
  </si>
  <si>
    <t>22金科本155</t>
  </si>
  <si>
    <t>Python数据结构与算法分析（第3版）</t>
  </si>
  <si>
    <t>布拉德利  米勒</t>
  </si>
  <si>
    <t>22金融本163 22金科本155</t>
  </si>
  <si>
    <t>证券投资学</t>
  </si>
  <si>
    <t>吴晓求</t>
  </si>
  <si>
    <t>22金融本163 22投资本140</t>
  </si>
  <si>
    <t>公司金融</t>
  </si>
  <si>
    <t>公司理财</t>
  </si>
  <si>
    <t>刘淑莲</t>
  </si>
  <si>
    <t>东北财经大学出版社</t>
  </si>
  <si>
    <t>22投资本140</t>
  </si>
  <si>
    <t>期货与期权</t>
  </si>
  <si>
    <t>罗孝玲</t>
  </si>
  <si>
    <t>投资银行学</t>
  </si>
  <si>
    <t>孔繁成</t>
  </si>
  <si>
    <t>22投资本140 22金融本163 22金科本155</t>
  </si>
  <si>
    <t>国际金融</t>
  </si>
  <si>
    <t>国际金融学</t>
  </si>
  <si>
    <t>刘园，王亦豪</t>
  </si>
  <si>
    <t>马成文</t>
  </si>
  <si>
    <t>22投资本140 22金融本163 22金科本155 23金融专109</t>
  </si>
  <si>
    <t>23金科本163 23金融本219 23投资本93</t>
  </si>
  <si>
    <t>李荫华   王德明</t>
  </si>
  <si>
    <t>Python 程序设计</t>
  </si>
  <si>
    <t>Python编程500例</t>
  </si>
  <si>
    <t>李永华</t>
  </si>
  <si>
    <t xml:space="preserve">23金融本219 23投资本93  23金科本163 </t>
  </si>
  <si>
    <t>蒋远胜、黄思刚、温涛</t>
  </si>
  <si>
    <t>西南财经大学出版社</t>
  </si>
  <si>
    <t>23金融专109</t>
  </si>
  <si>
    <t>金融法律法规</t>
  </si>
  <si>
    <t>金融法</t>
  </si>
  <si>
    <t>李良雄、王琳雯</t>
  </si>
  <si>
    <t>中国工信出版社集团</t>
  </si>
  <si>
    <t>保险学基础</t>
  </si>
  <si>
    <t>保险学</t>
  </si>
  <si>
    <t>丁继锋</t>
  </si>
  <si>
    <t>区块链金融</t>
  </si>
  <si>
    <t>郭春福、吴金旺</t>
  </si>
  <si>
    <t>期货投资实务</t>
  </si>
  <si>
    <t>银行会计实务</t>
  </si>
  <si>
    <t>商业银行会计实务</t>
  </si>
  <si>
    <t>耿慧敏等</t>
  </si>
  <si>
    <t xml:space="preserve"> 23金融本219 23投资本93  23金科本163 </t>
  </si>
  <si>
    <t>西方经济学（第二版） 下册</t>
  </si>
  <si>
    <t>《西方经济学》编写者</t>
  </si>
  <si>
    <t>高等教育出版社 人民出版社</t>
  </si>
  <si>
    <t>22广告本174 22网媒本136 23新闻专111</t>
  </si>
  <si>
    <t>23广告本156
23网媒本233</t>
  </si>
  <si>
    <t>22广告本174</t>
  </si>
  <si>
    <t>影视广告制作</t>
  </si>
  <si>
    <t>影视广告制作（第二版）</t>
  </si>
  <si>
    <t>王宇, 伍毅志, 余辉天</t>
  </si>
  <si>
    <t>新媒体广告传播</t>
  </si>
  <si>
    <t>新媒体广告</t>
  </si>
  <si>
    <t>黄河</t>
  </si>
  <si>
    <t>数字多媒体作品创作</t>
  </si>
  <si>
    <t>H5页面设计与制作</t>
  </si>
  <si>
    <t>周建国</t>
  </si>
  <si>
    <t>消费者行为与营销策略</t>
  </si>
  <si>
    <t>消费者行为学（第二版）</t>
  </si>
  <si>
    <t>周欣悦</t>
  </si>
  <si>
    <t>22网媒本136</t>
  </si>
  <si>
    <t>网络舆情监测与分析</t>
  </si>
  <si>
    <t>网络舆情监测与研判</t>
  </si>
  <si>
    <t>田宇</t>
  </si>
  <si>
    <t>影视特效</t>
  </si>
  <si>
    <t>中文版AfterEffectsCC影视合成与特效案例教程</t>
  </si>
  <si>
    <t>汪洪、刘仰华、苏畅</t>
  </si>
  <si>
    <t>上海交通大学</t>
  </si>
  <si>
    <t>23广告本156</t>
  </si>
  <si>
    <t>市场营销学基础</t>
  </si>
  <si>
    <t>市场营销学通论</t>
  </si>
  <si>
    <t>郭国庆</t>
  </si>
  <si>
    <t>电脑图文设计</t>
  </si>
  <si>
    <t>中文版Photoshop CC平面设计案例教程(双色)(含微课)</t>
  </si>
  <si>
    <t>郎振红、苏畅、汤慧</t>
  </si>
  <si>
    <t>上海交大</t>
  </si>
  <si>
    <t>市场调查与数据分析</t>
  </si>
  <si>
    <t>市场调查与分析（慕课版）</t>
  </si>
  <si>
    <t>黎娟 石林</t>
  </si>
  <si>
    <t>传播学概论</t>
  </si>
  <si>
    <t>胡正荣</t>
  </si>
  <si>
    <t>23网媒本233</t>
  </si>
  <si>
    <t>中外新闻传播史</t>
  </si>
  <si>
    <t>中国新闻传播史</t>
  </si>
  <si>
    <t>吴廷俊、哈艳秋</t>
  </si>
  <si>
    <t>数字图像处理</t>
  </si>
  <si>
    <t>Photoshop CC新媒体图形图像设计与制作（全彩慕课版）</t>
  </si>
  <si>
    <t>人民邮件出版社</t>
  </si>
  <si>
    <t>融合新闻学</t>
  </si>
  <si>
    <t>融合新闻学概论</t>
  </si>
  <si>
    <t>李沁</t>
  </si>
  <si>
    <t>网络新闻编辑</t>
  </si>
  <si>
    <t>胡明川</t>
  </si>
  <si>
    <t>23新闻专111</t>
  </si>
  <si>
    <t>传播学</t>
  </si>
  <si>
    <t>电视摄像</t>
  </si>
  <si>
    <t>摄像基础项目教程（第3版）</t>
  </si>
  <si>
    <t>朱佳维</t>
  </si>
  <si>
    <t>全媒体新闻编辑</t>
  </si>
  <si>
    <t>23统计本115   23数管本123</t>
  </si>
  <si>
    <t>22数管本115   22统计本123</t>
  </si>
  <si>
    <t>22数管本115</t>
  </si>
  <si>
    <t>管理运筹学</t>
  </si>
  <si>
    <t>数据库原理与应用教程</t>
  </si>
  <si>
    <t>何玉洁</t>
  </si>
  <si>
    <t>网络大数据采集与处理</t>
  </si>
  <si>
    <t>Python爬虫大数据采集与挖掘</t>
  </si>
  <si>
    <t>曾剑平</t>
  </si>
  <si>
    <t>大数据治理与服务</t>
  </si>
  <si>
    <t>王秀利、吴新松</t>
  </si>
  <si>
    <t>应用多元统计</t>
  </si>
  <si>
    <t>多元统计分析（第五版）</t>
  </si>
  <si>
    <t>何晓群</t>
  </si>
  <si>
    <t>抽样技术与试验设计</t>
  </si>
  <si>
    <t>抽样技术</t>
  </si>
  <si>
    <t>陈培培</t>
  </si>
  <si>
    <t>22统计本123</t>
  </si>
  <si>
    <t>时间序列分析</t>
  </si>
  <si>
    <t>应用时间序列分析</t>
  </si>
  <si>
    <t>白晓东</t>
  </si>
  <si>
    <t>统计建模</t>
  </si>
  <si>
    <t>统计分析与建模</t>
  </si>
  <si>
    <t>卢小广，闫杰</t>
  </si>
  <si>
    <t>北京交通大学出版社</t>
  </si>
  <si>
    <t>23数管本123</t>
  </si>
  <si>
    <t>统计学</t>
  </si>
  <si>
    <t>刘定平</t>
  </si>
  <si>
    <t>Java2实用教程（第6版）</t>
  </si>
  <si>
    <t>耿祥义 张跃平</t>
  </si>
  <si>
    <t>23统计本115</t>
  </si>
  <si>
    <t>统计学原理</t>
  </si>
  <si>
    <t>国民经济统计学</t>
  </si>
  <si>
    <t>邱东</t>
  </si>
  <si>
    <t>问卷设计与调查组织</t>
  </si>
  <si>
    <t>现代社会调查方法</t>
  </si>
  <si>
    <t>风天笑</t>
  </si>
  <si>
    <t xml:space="preserve">23统计本115   </t>
  </si>
  <si>
    <t>概率论与数理统计A</t>
  </si>
  <si>
    <t>概率论与数理统计</t>
  </si>
  <si>
    <t>盛骤、谢式千、潘承毅</t>
  </si>
  <si>
    <t>编写者</t>
  </si>
  <si>
    <t>统计图表与数据可视化</t>
  </si>
  <si>
    <t>数据可视化——基于R语言</t>
  </si>
  <si>
    <t>贾俊平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</si>
</sst>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47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0"/>
      <color rgb="FF000000"/>
      <name val="宋体"/>
      <charset val="134"/>
    </font>
    <font>
      <b/>
      <sz val="10"/>
      <color theme="1"/>
      <name val="宋体"/>
      <charset val="134"/>
    </font>
    <font>
      <sz val="10"/>
      <name val="SimSun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color rgb="FFFF0000"/>
      <name val="宋体"/>
      <charset val="134"/>
    </font>
    <font>
      <sz val="10"/>
      <color theme="1"/>
      <name val="宋体"/>
      <charset val="134"/>
      <scheme val="minor"/>
    </font>
    <font>
      <sz val="9"/>
      <name val="宋体"/>
      <charset val="134"/>
      <scheme val="minor"/>
    </font>
    <font>
      <sz val="10"/>
      <color rgb="FF000000"/>
      <name val="宋体"/>
      <charset val="134"/>
    </font>
    <font>
      <sz val="10"/>
      <color rgb="FF111111"/>
      <name val="SimSun"/>
      <charset val="134"/>
    </font>
    <font>
      <sz val="10"/>
      <color rgb="FF111111"/>
      <name val="宋体"/>
      <charset val="134"/>
    </font>
    <font>
      <sz val="11"/>
      <color rgb="FFFF0000"/>
      <name val="宋体"/>
      <charset val="134"/>
      <scheme val="minor"/>
    </font>
    <font>
      <sz val="10"/>
      <color theme="1"/>
      <name val="SimSun"/>
      <charset val="134"/>
    </font>
    <font>
      <sz val="10"/>
      <color rgb="FFFF0000"/>
      <name val="SimSun"/>
      <charset val="134"/>
    </font>
    <font>
      <sz val="10"/>
      <color rgb="FF666666"/>
      <name val="SimSun"/>
      <charset val="134"/>
    </font>
    <font>
      <sz val="18"/>
      <color theme="1"/>
      <name val="宋体"/>
      <charset val="134"/>
      <scheme val="minor"/>
    </font>
    <font>
      <sz val="10"/>
      <name val="新宋体"/>
      <charset val="134"/>
    </font>
    <font>
      <sz val="10"/>
      <color rgb="FF0000FF"/>
      <name val="宋体"/>
      <charset val="134"/>
    </font>
    <font>
      <sz val="10"/>
      <color indexed="8"/>
      <name val="宋体"/>
      <charset val="134"/>
    </font>
    <font>
      <sz val="9"/>
      <name val="宋体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color rgb="FF000000"/>
      <name val="等线"/>
      <charset val="134"/>
    </font>
    <font>
      <sz val="10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5" borderId="8" applyNumberFormat="0" applyFon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6" borderId="11" applyNumberFormat="0" applyAlignment="0" applyProtection="0">
      <alignment vertical="center"/>
    </xf>
    <xf numFmtId="0" fontId="34" fillId="7" borderId="12" applyNumberFormat="0" applyAlignment="0" applyProtection="0">
      <alignment vertical="center"/>
    </xf>
    <xf numFmtId="0" fontId="35" fillId="7" borderId="11" applyNumberFormat="0" applyAlignment="0" applyProtection="0">
      <alignment vertical="center"/>
    </xf>
    <xf numFmtId="0" fontId="36" fillId="8" borderId="13" applyNumberFormat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8" fillId="0" borderId="15" applyNumberFormat="0" applyFill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43" fillId="29" borderId="0" applyNumberFormat="0" applyBorder="0" applyAlignment="0" applyProtection="0">
      <alignment vertical="center"/>
    </xf>
    <xf numFmtId="0" fontId="43" fillId="30" borderId="0" applyNumberFormat="0" applyBorder="0" applyAlignment="0" applyProtection="0">
      <alignment vertical="center"/>
    </xf>
    <xf numFmtId="0" fontId="42" fillId="31" borderId="0" applyNumberFormat="0" applyBorder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4" fillId="0" borderId="0"/>
  </cellStyleXfs>
  <cellXfs count="142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Fill="1" applyAlignment="1">
      <alignment horizontal="center" wrapText="1"/>
    </xf>
    <xf numFmtId="0" fontId="0" fillId="0" borderId="0" xfId="0" applyFill="1" applyAlignment="1">
      <alignment horizont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49" fontId="7" fillId="0" borderId="6" xfId="0" applyNumberFormat="1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left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 wrapText="1"/>
    </xf>
    <xf numFmtId="0" fontId="0" fillId="0" borderId="0" xfId="0" applyNumberFormat="1">
      <alignment vertical="center"/>
    </xf>
    <xf numFmtId="0" fontId="1" fillId="0" borderId="0" xfId="0" applyFont="1" applyFill="1" applyAlignment="1">
      <alignment horizontal="center"/>
    </xf>
    <xf numFmtId="0" fontId="1" fillId="0" borderId="0" xfId="0" applyNumberFormat="1" applyFont="1" applyFill="1" applyAlignment="1">
      <alignment horizontal="center"/>
    </xf>
    <xf numFmtId="0" fontId="0" fillId="0" borderId="0" xfId="0" applyFill="1" applyAlignment="1"/>
    <xf numFmtId="0" fontId="0" fillId="0" borderId="0" xfId="0" applyNumberFormat="1" applyFill="1" applyAlignment="1"/>
    <xf numFmtId="0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10" fillId="0" borderId="0" xfId="0" applyNumberFormat="1" applyFont="1" applyAlignment="1">
      <alignment horizontal="center" vertical="center" wrapText="1"/>
    </xf>
    <xf numFmtId="0" fontId="19" fillId="0" borderId="0" xfId="0" applyFont="1" applyFill="1" applyAlignment="1">
      <alignment horizontal="center" vertical="center" wrapText="1"/>
    </xf>
    <xf numFmtId="0" fontId="19" fillId="0" borderId="0" xfId="0" applyNumberFormat="1" applyFont="1" applyFill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0" fontId="10" fillId="0" borderId="0" xfId="0" applyNumberFormat="1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17" fillId="0" borderId="1" xfId="0" applyNumberFormat="1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0" fontId="10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wrapText="1" shrinkToFit="1"/>
    </xf>
    <xf numFmtId="0" fontId="10" fillId="0" borderId="2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 wrapText="1"/>
    </xf>
    <xf numFmtId="49" fontId="20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21" fillId="0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2" fillId="0" borderId="2" xfId="0" applyNumberFormat="1" applyFont="1" applyFill="1" applyBorder="1" applyAlignment="1">
      <alignment horizontal="center" vertical="center" wrapText="1"/>
    </xf>
    <xf numFmtId="0" fontId="12" fillId="0" borderId="3" xfId="0" applyNumberFormat="1" applyFont="1" applyFill="1" applyBorder="1" applyAlignment="1">
      <alignment horizontal="center" vertical="center" wrapText="1"/>
    </xf>
    <xf numFmtId="0" fontId="12" fillId="0" borderId="4" xfId="0" applyNumberFormat="1" applyFont="1" applyFill="1" applyBorder="1" applyAlignment="1">
      <alignment horizontal="center" vertical="center" wrapText="1"/>
    </xf>
    <xf numFmtId="0" fontId="21" fillId="0" borderId="2" xfId="0" applyNumberFormat="1" applyFont="1" applyFill="1" applyBorder="1" applyAlignment="1">
      <alignment horizontal="center" vertical="center" wrapText="1"/>
    </xf>
    <xf numFmtId="0" fontId="21" fillId="0" borderId="4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 shrinkToFit="1"/>
    </xf>
    <xf numFmtId="176" fontId="9" fillId="0" borderId="1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23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/>
    </xf>
    <xf numFmtId="0" fontId="6" fillId="3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24" fillId="0" borderId="0" xfId="0" applyFont="1" applyFill="1" applyAlignment="1">
      <alignment horizontal="center"/>
    </xf>
    <xf numFmtId="0" fontId="6" fillId="0" borderId="1" xfId="0" applyFont="1" applyFill="1" applyBorder="1" applyAlignment="1" quotePrefix="1">
      <alignment horizontal="center" vertical="center" wrapText="1" shrinkToFit="1"/>
    </xf>
    <xf numFmtId="0" fontId="5" fillId="0" borderId="1" xfId="0" applyFont="1" applyFill="1" applyBorder="1" applyAlignment="1" quotePrefix="1">
      <alignment horizontal="center" vertical="center" shrinkToFit="1"/>
    </xf>
    <xf numFmtId="0" fontId="5" fillId="0" borderId="1" xfId="0" applyFont="1" applyFill="1" applyBorder="1" applyAlignment="1" quotePrefix="1">
      <alignment horizontal="center" vertical="center" wrapText="1" shrinkToFit="1"/>
    </xf>
    <xf numFmtId="0" fontId="6" fillId="0" borderId="1" xfId="0" applyFont="1" applyFill="1" applyBorder="1" applyAlignment="1" quotePrefix="1">
      <alignment horizontal="center" vertical="center" wrapText="1"/>
    </xf>
    <xf numFmtId="0" fontId="7" fillId="0" borderId="1" xfId="0" applyFont="1" applyFill="1" applyBorder="1" applyAlignment="1" quotePrefix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5" Type="http://schemas.openxmlformats.org/officeDocument/2006/relationships/sharedStrings" Target="sharedStrings.xml"/><Relationship Id="rId14" Type="http://schemas.openxmlformats.org/officeDocument/2006/relationships/theme" Target="theme/theme1.xml"/><Relationship Id="rId13" Type="http://schemas.openxmlformats.org/officeDocument/2006/relationships/externalLink" Target="externalLinks/externalLink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2024&#24180;&#19979;&#21322;&#24180;&#24037;&#20316;\24&#31179;&#23395;&#32769;&#29983;&#25945;&#26448;&#24449;&#35746;&#21333;\2023-2024&#23398;&#24180;&#25945;&#26448;&#20351;&#29992;&#24773;&#20917;&#32479;&#35745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教材数据"/>
      <sheetName val="相关内置字段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35"/>
  <sheetViews>
    <sheetView workbookViewId="0">
      <selection activeCell="D5" sqref="D5"/>
    </sheetView>
  </sheetViews>
  <sheetFormatPr defaultColWidth="9" defaultRowHeight="14.4"/>
  <cols>
    <col min="1" max="1" width="5.55555555555556" style="135" customWidth="1"/>
    <col min="2" max="2" width="13.1111111111111" style="1" customWidth="1"/>
    <col min="3" max="3" width="11.2222222222222" style="1" customWidth="1"/>
    <col min="4" max="4" width="19.1111111111111" style="135" customWidth="1"/>
    <col min="5" max="5" width="9" style="135"/>
    <col min="6" max="6" width="10.6666666666667" style="135" customWidth="1"/>
    <col min="7" max="7" width="6.55555555555556" style="135" customWidth="1"/>
    <col min="8" max="9" width="9" style="135"/>
    <col min="10" max="10" width="7.11111111111111" style="135" customWidth="1"/>
    <col min="11" max="11" width="6.77777777777778" style="135" customWidth="1"/>
    <col min="12" max="12" width="12.1111111111111" style="135" customWidth="1"/>
    <col min="13" max="14" width="12.8888888888889" style="135"/>
    <col min="15" max="16384" width="9" style="135"/>
  </cols>
  <sheetData>
    <row r="1" ht="25.8" spans="1:22">
      <c r="A1" s="40"/>
      <c r="B1" s="2"/>
      <c r="C1" s="2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</row>
    <row r="2" spans="1:22">
      <c r="A2" s="136"/>
      <c r="B2" s="3"/>
      <c r="C2" s="3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41"/>
      <c r="R2" s="136"/>
      <c r="S2" s="136"/>
      <c r="T2" s="136"/>
      <c r="U2" s="136"/>
      <c r="V2" s="136"/>
    </row>
    <row r="3" ht="24" spans="1:13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5" t="s">
        <v>7</v>
      </c>
      <c r="I3" s="4" t="s">
        <v>8</v>
      </c>
      <c r="J3" s="4" t="s">
        <v>9</v>
      </c>
      <c r="K3" s="4" t="s">
        <v>10</v>
      </c>
      <c r="L3" s="4" t="s">
        <v>11</v>
      </c>
      <c r="M3" s="4" t="s">
        <v>12</v>
      </c>
    </row>
    <row r="4" ht="33" customHeight="1" spans="1:13">
      <c r="A4" s="116">
        <v>1</v>
      </c>
      <c r="B4" s="137" t="s">
        <v>13</v>
      </c>
      <c r="C4" s="116" t="s">
        <v>14</v>
      </c>
      <c r="D4" s="116" t="s">
        <v>15</v>
      </c>
      <c r="E4" s="116" t="s">
        <v>16</v>
      </c>
      <c r="F4" s="116" t="s">
        <v>17</v>
      </c>
      <c r="G4" s="116">
        <v>59.8</v>
      </c>
      <c r="H4" s="116">
        <v>214</v>
      </c>
      <c r="I4" s="116">
        <v>2</v>
      </c>
      <c r="J4" s="45"/>
      <c r="K4" s="45"/>
      <c r="L4" s="45"/>
      <c r="M4" s="45"/>
    </row>
    <row r="5" ht="24" spans="1:13">
      <c r="A5" s="116">
        <v>2</v>
      </c>
      <c r="B5" s="138"/>
      <c r="C5" s="116" t="s">
        <v>18</v>
      </c>
      <c r="D5" s="116" t="s">
        <v>18</v>
      </c>
      <c r="E5" s="116" t="s">
        <v>19</v>
      </c>
      <c r="F5" s="116" t="s">
        <v>20</v>
      </c>
      <c r="G5" s="116">
        <v>60</v>
      </c>
      <c r="H5" s="137">
        <v>214</v>
      </c>
      <c r="I5" s="116">
        <v>1</v>
      </c>
      <c r="J5" s="45"/>
      <c r="K5" s="45"/>
      <c r="L5" s="45"/>
      <c r="M5" s="45"/>
    </row>
    <row r="6" ht="31" customHeight="1" spans="1:13">
      <c r="A6" s="116">
        <v>3</v>
      </c>
      <c r="B6" s="137" t="s">
        <v>21</v>
      </c>
      <c r="C6" s="116" t="s">
        <v>22</v>
      </c>
      <c r="D6" s="116" t="s">
        <v>23</v>
      </c>
      <c r="E6" s="116" t="s">
        <v>24</v>
      </c>
      <c r="F6" s="116" t="s">
        <v>25</v>
      </c>
      <c r="G6" s="116">
        <v>59</v>
      </c>
      <c r="H6" s="137">
        <f>214+94</f>
        <v>308</v>
      </c>
      <c r="I6" s="116">
        <v>2</v>
      </c>
      <c r="J6" s="45"/>
      <c r="K6" s="45"/>
      <c r="L6" s="45"/>
      <c r="M6" s="45"/>
    </row>
    <row r="7" ht="24" spans="1:13">
      <c r="A7" s="116">
        <v>4</v>
      </c>
      <c r="B7" s="137" t="s">
        <v>26</v>
      </c>
      <c r="C7" s="116" t="s">
        <v>27</v>
      </c>
      <c r="D7" s="116" t="s">
        <v>28</v>
      </c>
      <c r="E7" s="116" t="s">
        <v>29</v>
      </c>
      <c r="F7" s="116" t="s">
        <v>30</v>
      </c>
      <c r="G7" s="116">
        <v>49.8</v>
      </c>
      <c r="H7" s="137">
        <v>198</v>
      </c>
      <c r="I7" s="116">
        <v>1</v>
      </c>
      <c r="J7" s="45"/>
      <c r="K7" s="45"/>
      <c r="L7" s="45"/>
      <c r="M7" s="45"/>
    </row>
    <row r="8" spans="1:13">
      <c r="A8" s="116">
        <v>5</v>
      </c>
      <c r="B8" s="138"/>
      <c r="C8" s="116" t="s">
        <v>31</v>
      </c>
      <c r="D8" s="116" t="s">
        <v>32</v>
      </c>
      <c r="E8" s="116" t="s">
        <v>33</v>
      </c>
      <c r="F8" s="116" t="s">
        <v>34</v>
      </c>
      <c r="G8" s="116">
        <v>45</v>
      </c>
      <c r="H8" s="116">
        <v>198</v>
      </c>
      <c r="I8" s="116">
        <v>1</v>
      </c>
      <c r="J8" s="45"/>
      <c r="K8" s="45"/>
      <c r="L8" s="45"/>
      <c r="M8" s="45"/>
    </row>
    <row r="9" ht="24" spans="1:13">
      <c r="A9" s="116">
        <v>6</v>
      </c>
      <c r="B9" s="138"/>
      <c r="C9" s="116" t="s">
        <v>35</v>
      </c>
      <c r="D9" s="116" t="s">
        <v>36</v>
      </c>
      <c r="E9" s="116" t="s">
        <v>37</v>
      </c>
      <c r="F9" s="116" t="s">
        <v>38</v>
      </c>
      <c r="G9" s="139">
        <v>55</v>
      </c>
      <c r="H9" s="116">
        <v>198</v>
      </c>
      <c r="I9" s="116">
        <v>1</v>
      </c>
      <c r="J9" s="45"/>
      <c r="K9" s="45"/>
      <c r="L9" s="45"/>
      <c r="M9" s="45"/>
    </row>
    <row r="10" ht="18" customHeight="1" spans="1:13">
      <c r="A10" s="116">
        <v>7</v>
      </c>
      <c r="B10" s="140"/>
      <c r="C10" s="116" t="s">
        <v>39</v>
      </c>
      <c r="D10" s="116" t="s">
        <v>39</v>
      </c>
      <c r="E10" s="116" t="s">
        <v>40</v>
      </c>
      <c r="F10" s="116" t="s">
        <v>41</v>
      </c>
      <c r="G10" s="116">
        <v>69.8</v>
      </c>
      <c r="H10" s="116">
        <v>198</v>
      </c>
      <c r="I10" s="116">
        <v>1</v>
      </c>
      <c r="J10" s="45"/>
      <c r="K10" s="45"/>
      <c r="L10" s="45"/>
      <c r="M10" s="45"/>
    </row>
    <row r="11" ht="24" spans="1:13">
      <c r="A11" s="116">
        <v>8</v>
      </c>
      <c r="B11" s="116" t="s">
        <v>42</v>
      </c>
      <c r="C11" s="116" t="s">
        <v>43</v>
      </c>
      <c r="D11" s="116" t="s">
        <v>44</v>
      </c>
      <c r="E11" s="116" t="s">
        <v>45</v>
      </c>
      <c r="F11" s="116" t="s">
        <v>25</v>
      </c>
      <c r="G11" s="116">
        <v>46</v>
      </c>
      <c r="H11" s="116">
        <f>198+94</f>
        <v>292</v>
      </c>
      <c r="I11" s="116">
        <v>2</v>
      </c>
      <c r="J11" s="45"/>
      <c r="K11" s="45"/>
      <c r="L11" s="45"/>
      <c r="M11" s="45"/>
    </row>
    <row r="12" ht="69" customHeight="1" spans="1:13">
      <c r="A12" s="116">
        <v>9</v>
      </c>
      <c r="B12" s="8" t="s">
        <v>46</v>
      </c>
      <c r="C12" s="8" t="s">
        <v>47</v>
      </c>
      <c r="D12" s="8" t="s">
        <v>48</v>
      </c>
      <c r="E12" s="8" t="s">
        <v>49</v>
      </c>
      <c r="F12" s="8" t="s">
        <v>50</v>
      </c>
      <c r="G12" s="8">
        <v>26</v>
      </c>
      <c r="H12" s="45">
        <f>198+94+214+173+98</f>
        <v>777</v>
      </c>
      <c r="I12" s="45"/>
      <c r="J12" s="45"/>
      <c r="K12" s="45"/>
      <c r="L12" s="45"/>
      <c r="M12" s="45"/>
    </row>
    <row r="13" ht="27" customHeight="1" spans="1:13">
      <c r="A13" s="116">
        <v>10</v>
      </c>
      <c r="B13" s="137" t="s">
        <v>51</v>
      </c>
      <c r="C13" s="116" t="s">
        <v>52</v>
      </c>
      <c r="D13" s="116" t="s">
        <v>53</v>
      </c>
      <c r="E13" s="116" t="s">
        <v>54</v>
      </c>
      <c r="F13" s="116" t="s">
        <v>55</v>
      </c>
      <c r="G13" s="116">
        <v>49.8</v>
      </c>
      <c r="H13" s="137">
        <v>94</v>
      </c>
      <c r="I13" s="116">
        <v>1</v>
      </c>
      <c r="J13" s="45"/>
      <c r="K13" s="45"/>
      <c r="L13" s="45"/>
      <c r="M13" s="45"/>
    </row>
    <row r="14" ht="24" spans="1:12">
      <c r="A14" s="116"/>
      <c r="B14" s="138"/>
      <c r="C14" s="17" t="s">
        <v>56</v>
      </c>
      <c r="D14" s="17" t="s">
        <v>56</v>
      </c>
      <c r="E14" s="17" t="s">
        <v>57</v>
      </c>
      <c r="F14" s="17" t="s">
        <v>58</v>
      </c>
      <c r="G14" s="23">
        <v>69.8</v>
      </c>
      <c r="H14" s="140"/>
      <c r="I14" s="45">
        <v>1</v>
      </c>
      <c r="J14" s="45"/>
      <c r="K14" s="45"/>
      <c r="L14" s="45"/>
    </row>
    <row r="15" ht="30" customHeight="1" spans="1:13">
      <c r="A15" s="116">
        <v>11</v>
      </c>
      <c r="B15" s="137" t="s">
        <v>59</v>
      </c>
      <c r="C15" s="116" t="s">
        <v>60</v>
      </c>
      <c r="D15" s="116" t="s">
        <v>61</v>
      </c>
      <c r="E15" s="116" t="s">
        <v>62</v>
      </c>
      <c r="F15" s="116" t="s">
        <v>25</v>
      </c>
      <c r="G15" s="116">
        <v>45</v>
      </c>
      <c r="H15" s="116">
        <v>173</v>
      </c>
      <c r="I15" s="116">
        <v>2</v>
      </c>
      <c r="J15" s="45"/>
      <c r="K15" s="45"/>
      <c r="L15" s="45"/>
      <c r="M15" s="45"/>
    </row>
    <row r="16" ht="24" spans="1:13">
      <c r="A16" s="116">
        <v>12</v>
      </c>
      <c r="B16" s="138"/>
      <c r="C16" s="116" t="s">
        <v>63</v>
      </c>
      <c r="D16" s="116" t="s">
        <v>63</v>
      </c>
      <c r="E16" s="116" t="s">
        <v>64</v>
      </c>
      <c r="F16" s="116" t="s">
        <v>55</v>
      </c>
      <c r="G16" s="116">
        <v>59</v>
      </c>
      <c r="H16" s="116">
        <v>173</v>
      </c>
      <c r="I16" s="116">
        <v>2</v>
      </c>
      <c r="J16" s="45"/>
      <c r="K16" s="45"/>
      <c r="L16" s="45"/>
      <c r="M16" s="45"/>
    </row>
    <row r="17" ht="24" spans="1:13">
      <c r="A17" s="116">
        <v>13</v>
      </c>
      <c r="B17" s="140"/>
      <c r="C17" s="116" t="s">
        <v>65</v>
      </c>
      <c r="D17" s="116" t="s">
        <v>65</v>
      </c>
      <c r="E17" s="116" t="s">
        <v>66</v>
      </c>
      <c r="F17" s="116" t="s">
        <v>41</v>
      </c>
      <c r="G17" s="116">
        <v>55</v>
      </c>
      <c r="H17" s="116">
        <v>173</v>
      </c>
      <c r="I17" s="116">
        <v>1</v>
      </c>
      <c r="J17" s="45"/>
      <c r="K17" s="45"/>
      <c r="L17" s="45"/>
      <c r="M17" s="45"/>
    </row>
    <row r="18" ht="36" spans="1:13">
      <c r="A18" s="116">
        <v>14</v>
      </c>
      <c r="B18" s="137" t="s">
        <v>67</v>
      </c>
      <c r="C18" s="116" t="s">
        <v>68</v>
      </c>
      <c r="D18" s="116" t="s">
        <v>69</v>
      </c>
      <c r="E18" s="116" t="s">
        <v>70</v>
      </c>
      <c r="F18" s="116" t="s">
        <v>71</v>
      </c>
      <c r="G18" s="116">
        <v>40</v>
      </c>
      <c r="H18" s="137">
        <f>92+83+58+69</f>
        <v>302</v>
      </c>
      <c r="I18" s="116">
        <v>9</v>
      </c>
      <c r="J18" s="45"/>
      <c r="K18" s="45"/>
      <c r="L18" s="45"/>
      <c r="M18" s="45"/>
    </row>
    <row r="19" ht="24" spans="1:13">
      <c r="A19" s="116">
        <v>15</v>
      </c>
      <c r="B19" s="138"/>
      <c r="C19" s="30" t="s">
        <v>72</v>
      </c>
      <c r="D19" s="30" t="s">
        <v>72</v>
      </c>
      <c r="E19" s="30" t="s">
        <v>73</v>
      </c>
      <c r="F19" s="30" t="s">
        <v>25</v>
      </c>
      <c r="G19" s="30">
        <v>36</v>
      </c>
      <c r="H19" s="140"/>
      <c r="I19" s="116"/>
      <c r="J19" s="45"/>
      <c r="K19" s="45"/>
      <c r="L19" s="45"/>
      <c r="M19" s="45"/>
    </row>
    <row r="20" ht="30" customHeight="1" spans="1:13">
      <c r="A20" s="116">
        <v>16</v>
      </c>
      <c r="B20" s="137" t="s">
        <v>74</v>
      </c>
      <c r="C20" s="116" t="s">
        <v>75</v>
      </c>
      <c r="D20" s="116" t="s">
        <v>76</v>
      </c>
      <c r="E20" s="116" t="s">
        <v>77</v>
      </c>
      <c r="F20" s="116" t="s">
        <v>17</v>
      </c>
      <c r="G20" s="116">
        <v>59.8</v>
      </c>
      <c r="H20" s="116">
        <v>92</v>
      </c>
      <c r="I20" s="116">
        <v>1</v>
      </c>
      <c r="J20" s="45"/>
      <c r="K20" s="45"/>
      <c r="L20" s="45"/>
      <c r="M20" s="45"/>
    </row>
    <row r="21" ht="26" customHeight="1" spans="1:13">
      <c r="A21" s="116">
        <v>17</v>
      </c>
      <c r="B21" s="138"/>
      <c r="C21" s="116" t="s">
        <v>78</v>
      </c>
      <c r="D21" s="116" t="s">
        <v>79</v>
      </c>
      <c r="E21" s="116" t="s">
        <v>80</v>
      </c>
      <c r="F21" s="116" t="s">
        <v>17</v>
      </c>
      <c r="G21" s="116">
        <v>79.8</v>
      </c>
      <c r="H21" s="116">
        <v>92</v>
      </c>
      <c r="I21" s="116">
        <v>1</v>
      </c>
      <c r="J21" s="45"/>
      <c r="K21" s="45"/>
      <c r="L21" s="45"/>
      <c r="M21" s="45"/>
    </row>
    <row r="22" ht="28" customHeight="1" spans="1:13">
      <c r="A22" s="116">
        <v>19</v>
      </c>
      <c r="B22" s="116" t="s">
        <v>81</v>
      </c>
      <c r="C22" s="116" t="s">
        <v>82</v>
      </c>
      <c r="D22" s="116" t="s">
        <v>82</v>
      </c>
      <c r="E22" s="116" t="s">
        <v>83</v>
      </c>
      <c r="F22" s="116" t="s">
        <v>84</v>
      </c>
      <c r="G22" s="116">
        <v>52</v>
      </c>
      <c r="H22" s="116">
        <v>83</v>
      </c>
      <c r="I22" s="116">
        <v>1</v>
      </c>
      <c r="J22" s="45"/>
      <c r="K22" s="45"/>
      <c r="L22" s="45"/>
      <c r="M22" s="45"/>
    </row>
    <row r="23" ht="31" customHeight="1" spans="1:13">
      <c r="A23" s="116">
        <v>20</v>
      </c>
      <c r="B23" s="116" t="s">
        <v>85</v>
      </c>
      <c r="C23" s="116" t="s">
        <v>86</v>
      </c>
      <c r="D23" s="116" t="s">
        <v>86</v>
      </c>
      <c r="E23" s="116" t="s">
        <v>87</v>
      </c>
      <c r="F23" s="116" t="s">
        <v>34</v>
      </c>
      <c r="G23" s="116">
        <v>58</v>
      </c>
      <c r="H23" s="116">
        <f>83+69</f>
        <v>152</v>
      </c>
      <c r="I23" s="116">
        <v>2</v>
      </c>
      <c r="J23" s="45"/>
      <c r="K23" s="45"/>
      <c r="L23" s="45"/>
      <c r="M23" s="45"/>
    </row>
    <row r="24" ht="39" customHeight="1" spans="1:13">
      <c r="A24" s="116">
        <v>21</v>
      </c>
      <c r="B24" s="7" t="s">
        <v>88</v>
      </c>
      <c r="C24" s="8" t="s">
        <v>89</v>
      </c>
      <c r="D24" s="8" t="s">
        <v>90</v>
      </c>
      <c r="E24" s="8" t="s">
        <v>91</v>
      </c>
      <c r="F24" s="8" t="s">
        <v>92</v>
      </c>
      <c r="G24" s="8">
        <v>23</v>
      </c>
      <c r="H24" s="47">
        <f>69+58+92+83</f>
        <v>302</v>
      </c>
      <c r="I24" s="45"/>
      <c r="J24" s="45"/>
      <c r="K24" s="45"/>
      <c r="L24" s="45"/>
      <c r="M24" s="45"/>
    </row>
    <row r="25" ht="36" spans="1:13">
      <c r="A25" s="116">
        <v>22</v>
      </c>
      <c r="B25" s="10"/>
      <c r="C25" s="11" t="s">
        <v>93</v>
      </c>
      <c r="D25" s="12" t="s">
        <v>94</v>
      </c>
      <c r="E25" s="12" t="s">
        <v>95</v>
      </c>
      <c r="F25" s="12" t="s">
        <v>96</v>
      </c>
      <c r="G25" s="11">
        <v>57</v>
      </c>
      <c r="H25" s="49"/>
      <c r="I25" s="45"/>
      <c r="J25" s="45"/>
      <c r="K25" s="45"/>
      <c r="L25" s="45"/>
      <c r="M25" s="45"/>
    </row>
    <row r="26" ht="36" spans="1:13">
      <c r="A26" s="116">
        <v>23</v>
      </c>
      <c r="B26" s="10"/>
      <c r="C26" s="11" t="s">
        <v>93</v>
      </c>
      <c r="D26" s="11" t="s">
        <v>97</v>
      </c>
      <c r="E26" s="11" t="s">
        <v>98</v>
      </c>
      <c r="F26" s="11" t="s">
        <v>99</v>
      </c>
      <c r="G26" s="11">
        <v>62</v>
      </c>
      <c r="H26" s="49"/>
      <c r="I26" s="45"/>
      <c r="J26" s="45"/>
      <c r="K26" s="45"/>
      <c r="L26" s="45"/>
      <c r="M26" s="45"/>
    </row>
    <row r="27" spans="1:13">
      <c r="A27" s="116">
        <v>24</v>
      </c>
      <c r="B27" s="14"/>
      <c r="C27" s="24" t="s">
        <v>100</v>
      </c>
      <c r="D27" s="24" t="s">
        <v>101</v>
      </c>
      <c r="E27" s="24" t="s">
        <v>102</v>
      </c>
      <c r="F27" s="24" t="s">
        <v>103</v>
      </c>
      <c r="G27" s="30">
        <v>52</v>
      </c>
      <c r="H27" s="50"/>
      <c r="I27" s="45"/>
      <c r="J27" s="45"/>
      <c r="K27" s="45"/>
      <c r="L27" s="45"/>
      <c r="M27" s="45"/>
    </row>
    <row r="28" ht="48" spans="1:13">
      <c r="A28" s="116">
        <v>25</v>
      </c>
      <c r="B28" s="116" t="s">
        <v>104</v>
      </c>
      <c r="C28" s="116" t="s">
        <v>105</v>
      </c>
      <c r="D28" s="116" t="s">
        <v>105</v>
      </c>
      <c r="E28" s="116" t="s">
        <v>106</v>
      </c>
      <c r="F28" s="116" t="s">
        <v>58</v>
      </c>
      <c r="G28" s="116">
        <v>48</v>
      </c>
      <c r="H28" s="116">
        <f>69+58+92+83</f>
        <v>302</v>
      </c>
      <c r="I28" s="116">
        <v>6</v>
      </c>
      <c r="J28" s="45"/>
      <c r="K28" s="45"/>
      <c r="L28" s="45"/>
      <c r="M28" s="45"/>
    </row>
    <row r="29" ht="24" spans="1:13">
      <c r="A29" s="116">
        <v>26</v>
      </c>
      <c r="B29" s="137" t="s">
        <v>107</v>
      </c>
      <c r="C29" s="116" t="s">
        <v>108</v>
      </c>
      <c r="D29" s="116" t="s">
        <v>108</v>
      </c>
      <c r="E29" s="116" t="s">
        <v>109</v>
      </c>
      <c r="F29" s="116" t="s">
        <v>58</v>
      </c>
      <c r="G29" s="116">
        <v>66</v>
      </c>
      <c r="H29" s="116">
        <v>69</v>
      </c>
      <c r="I29" s="116">
        <v>1</v>
      </c>
      <c r="J29" s="45"/>
      <c r="K29" s="45"/>
      <c r="L29" s="45"/>
      <c r="M29" s="45"/>
    </row>
    <row r="30" ht="24" spans="1:13">
      <c r="A30" s="116"/>
      <c r="B30" s="140"/>
      <c r="C30" s="116" t="s">
        <v>110</v>
      </c>
      <c r="D30" s="116" t="s">
        <v>28</v>
      </c>
      <c r="E30" s="116" t="s">
        <v>111</v>
      </c>
      <c r="F30" s="116" t="s">
        <v>112</v>
      </c>
      <c r="G30" s="116">
        <v>52</v>
      </c>
      <c r="H30" s="116">
        <v>69</v>
      </c>
      <c r="I30" s="116">
        <v>1</v>
      </c>
      <c r="J30" s="45"/>
      <c r="K30" s="45"/>
      <c r="L30" s="45"/>
      <c r="M30" s="45"/>
    </row>
    <row r="31" ht="24" spans="1:13">
      <c r="A31" s="116">
        <v>27</v>
      </c>
      <c r="B31" s="116" t="s">
        <v>113</v>
      </c>
      <c r="C31" s="116" t="s">
        <v>114</v>
      </c>
      <c r="D31" s="116" t="s">
        <v>115</v>
      </c>
      <c r="E31" s="116" t="s">
        <v>116</v>
      </c>
      <c r="F31" s="116" t="s">
        <v>58</v>
      </c>
      <c r="G31" s="116">
        <v>59</v>
      </c>
      <c r="H31" s="116">
        <v>58</v>
      </c>
      <c r="I31" s="116">
        <v>1</v>
      </c>
      <c r="J31" s="45"/>
      <c r="K31" s="45"/>
      <c r="L31" s="45"/>
      <c r="M31" s="45"/>
    </row>
    <row r="32" ht="24" spans="1:13">
      <c r="A32" s="116">
        <v>28</v>
      </c>
      <c r="B32" s="61" t="s">
        <v>117</v>
      </c>
      <c r="C32" s="37" t="s">
        <v>93</v>
      </c>
      <c r="D32" s="53" t="s">
        <v>118</v>
      </c>
      <c r="E32" s="30" t="s">
        <v>119</v>
      </c>
      <c r="F32" s="30" t="s">
        <v>120</v>
      </c>
      <c r="G32" s="37">
        <v>42.9</v>
      </c>
      <c r="H32" s="37">
        <v>98</v>
      </c>
      <c r="I32" s="45"/>
      <c r="J32" s="45"/>
      <c r="K32" s="45"/>
      <c r="L32" s="45"/>
      <c r="M32" s="45"/>
    </row>
    <row r="33" ht="36" spans="1:13">
      <c r="A33" s="116">
        <v>29</v>
      </c>
      <c r="B33" s="62"/>
      <c r="C33" s="53" t="s">
        <v>114</v>
      </c>
      <c r="D33" s="53" t="s">
        <v>114</v>
      </c>
      <c r="E33" s="53" t="s">
        <v>121</v>
      </c>
      <c r="F33" s="53" t="s">
        <v>122</v>
      </c>
      <c r="G33" s="53">
        <v>45</v>
      </c>
      <c r="H33" s="37">
        <v>98</v>
      </c>
      <c r="I33" s="53">
        <v>1</v>
      </c>
      <c r="J33" s="45"/>
      <c r="K33" s="45"/>
      <c r="L33" s="45"/>
      <c r="M33" s="45"/>
    </row>
    <row r="34" ht="24" spans="1:13">
      <c r="A34" s="116">
        <v>30</v>
      </c>
      <c r="B34" s="62"/>
      <c r="C34" s="53" t="s">
        <v>123</v>
      </c>
      <c r="D34" s="53" t="s">
        <v>124</v>
      </c>
      <c r="E34" s="53" t="s">
        <v>125</v>
      </c>
      <c r="F34" s="53" t="s">
        <v>58</v>
      </c>
      <c r="G34" s="53">
        <v>49.8</v>
      </c>
      <c r="H34" s="37">
        <v>98</v>
      </c>
      <c r="I34" s="53">
        <v>1</v>
      </c>
      <c r="J34" s="45"/>
      <c r="K34" s="45"/>
      <c r="L34" s="45"/>
      <c r="M34" s="45"/>
    </row>
    <row r="35" ht="24" spans="1:13">
      <c r="A35" s="116">
        <v>31</v>
      </c>
      <c r="B35" s="63"/>
      <c r="C35" s="53" t="s">
        <v>126</v>
      </c>
      <c r="D35" s="53" t="s">
        <v>127</v>
      </c>
      <c r="E35" s="53" t="s">
        <v>128</v>
      </c>
      <c r="F35" s="53" t="s">
        <v>25</v>
      </c>
      <c r="G35" s="53">
        <v>42</v>
      </c>
      <c r="H35" s="37">
        <v>98</v>
      </c>
      <c r="I35" s="53">
        <v>1</v>
      </c>
      <c r="J35" s="45"/>
      <c r="K35" s="45"/>
      <c r="L35" s="45"/>
      <c r="M35" s="45"/>
    </row>
  </sheetData>
  <sortState ref="A4:M33">
    <sortCondition ref="B4:B33"/>
  </sortState>
  <mergeCells count="13">
    <mergeCell ref="A1:M1"/>
    <mergeCell ref="B4:B5"/>
    <mergeCell ref="B7:B10"/>
    <mergeCell ref="B13:B14"/>
    <mergeCell ref="B15:B17"/>
    <mergeCell ref="B18:B19"/>
    <mergeCell ref="B20:B21"/>
    <mergeCell ref="B24:B27"/>
    <mergeCell ref="B29:B30"/>
    <mergeCell ref="B32:B35"/>
    <mergeCell ref="H13:H14"/>
    <mergeCell ref="H18:H19"/>
    <mergeCell ref="H24:H27"/>
  </mergeCells>
  <pageMargins left="0.7" right="0.7" top="0.75" bottom="0.75" header="0.3" footer="0.3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5"/>
  <sheetViews>
    <sheetView workbookViewId="0">
      <selection activeCell="A1" sqref="A1:M1"/>
    </sheetView>
  </sheetViews>
  <sheetFormatPr defaultColWidth="8.88888888888889" defaultRowHeight="14.4"/>
  <cols>
    <col min="1" max="1" width="5.66666666666667" customWidth="1"/>
    <col min="2" max="2" width="13.3333333333333" customWidth="1"/>
    <col min="3" max="3" width="14" customWidth="1"/>
    <col min="4" max="4" width="21.7777777777778" customWidth="1"/>
    <col min="5" max="5" width="9.66666666666667" customWidth="1"/>
    <col min="6" max="6" width="15" customWidth="1"/>
    <col min="7" max="7" width="5.55555555555556" customWidth="1"/>
    <col min="8" max="8" width="6.88888888888889" customWidth="1"/>
    <col min="9" max="9" width="5.22222222222222" customWidth="1"/>
    <col min="10" max="10" width="5.88888888888889" customWidth="1"/>
    <col min="11" max="11" width="6.55555555555556" customWidth="1"/>
    <col min="12" max="12" width="11.4444444444444" customWidth="1"/>
  </cols>
  <sheetData>
    <row r="1" ht="25.8" spans="1:13">
      <c r="A1" s="40"/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</row>
    <row r="2" spans="1:13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</row>
    <row r="3" ht="24" spans="1:13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5" t="s">
        <v>7</v>
      </c>
      <c r="I3" s="4" t="s">
        <v>8</v>
      </c>
      <c r="J3" s="4" t="s">
        <v>9</v>
      </c>
      <c r="K3" s="4" t="s">
        <v>10</v>
      </c>
      <c r="L3" s="4" t="s">
        <v>11</v>
      </c>
      <c r="M3" s="4" t="s">
        <v>12</v>
      </c>
    </row>
    <row r="4" ht="40" customHeight="1" spans="1:13">
      <c r="A4" s="30">
        <v>1</v>
      </c>
      <c r="B4" s="30" t="s">
        <v>826</v>
      </c>
      <c r="C4" s="30" t="s">
        <v>193</v>
      </c>
      <c r="D4" s="30" t="s">
        <v>827</v>
      </c>
      <c r="E4" s="30" t="s">
        <v>828</v>
      </c>
      <c r="F4" s="30" t="s">
        <v>17</v>
      </c>
      <c r="G4" s="30">
        <v>99.8</v>
      </c>
      <c r="H4" s="57">
        <v>155</v>
      </c>
      <c r="I4" s="30">
        <v>2</v>
      </c>
      <c r="J4" s="6"/>
      <c r="K4" s="6"/>
      <c r="L4" s="6"/>
      <c r="M4" s="6"/>
    </row>
    <row r="5" ht="34" customHeight="1" spans="1:13">
      <c r="A5" s="30">
        <v>2</v>
      </c>
      <c r="B5" s="28" t="s">
        <v>829</v>
      </c>
      <c r="C5" s="57" t="s">
        <v>830</v>
      </c>
      <c r="D5" s="57" t="s">
        <v>830</v>
      </c>
      <c r="E5" s="57" t="s">
        <v>831</v>
      </c>
      <c r="F5" s="30" t="s">
        <v>25</v>
      </c>
      <c r="G5" s="58">
        <v>74</v>
      </c>
      <c r="H5" s="57">
        <f>163+155</f>
        <v>318</v>
      </c>
      <c r="I5" s="30">
        <v>6</v>
      </c>
      <c r="J5" s="6"/>
      <c r="K5" s="6"/>
      <c r="L5" s="6"/>
      <c r="M5" s="6"/>
    </row>
    <row r="6" ht="31" customHeight="1" spans="1:13">
      <c r="A6" s="30">
        <v>3</v>
      </c>
      <c r="B6" s="28" t="s">
        <v>832</v>
      </c>
      <c r="C6" s="30" t="s">
        <v>833</v>
      </c>
      <c r="D6" s="30" t="s">
        <v>834</v>
      </c>
      <c r="E6" s="30" t="s">
        <v>835</v>
      </c>
      <c r="F6" s="30" t="s">
        <v>836</v>
      </c>
      <c r="G6" s="30">
        <v>49</v>
      </c>
      <c r="H6" s="57">
        <f>163+140</f>
        <v>303</v>
      </c>
      <c r="I6" s="30">
        <v>4</v>
      </c>
      <c r="J6" s="6"/>
      <c r="K6" s="6"/>
      <c r="L6" s="6"/>
      <c r="M6" s="6"/>
    </row>
    <row r="7" spans="1:13">
      <c r="A7" s="30">
        <v>4</v>
      </c>
      <c r="B7" s="28" t="s">
        <v>837</v>
      </c>
      <c r="C7" s="30" t="s">
        <v>838</v>
      </c>
      <c r="D7" s="30" t="s">
        <v>838</v>
      </c>
      <c r="E7" s="57" t="s">
        <v>839</v>
      </c>
      <c r="F7" s="30" t="s">
        <v>58</v>
      </c>
      <c r="G7" s="57">
        <v>45</v>
      </c>
      <c r="H7" s="59">
        <v>140</v>
      </c>
      <c r="I7" s="30">
        <v>3</v>
      </c>
      <c r="J7" s="6"/>
      <c r="K7" s="6"/>
      <c r="L7" s="6"/>
      <c r="M7" s="6"/>
    </row>
    <row r="8" spans="1:13">
      <c r="A8" s="30">
        <v>5</v>
      </c>
      <c r="B8" s="33"/>
      <c r="C8" s="30" t="s">
        <v>840</v>
      </c>
      <c r="D8" s="30" t="s">
        <v>840</v>
      </c>
      <c r="E8" s="30" t="s">
        <v>841</v>
      </c>
      <c r="F8" s="30" t="s">
        <v>55</v>
      </c>
      <c r="G8" s="30">
        <v>49</v>
      </c>
      <c r="H8" s="60"/>
      <c r="I8" s="30">
        <v>3</v>
      </c>
      <c r="J8" s="6"/>
      <c r="K8" s="6"/>
      <c r="L8" s="6"/>
      <c r="M8" s="6"/>
    </row>
    <row r="9" ht="24" spans="1:13">
      <c r="A9" s="30">
        <v>6</v>
      </c>
      <c r="B9" s="28" t="s">
        <v>842</v>
      </c>
      <c r="C9" s="30" t="s">
        <v>843</v>
      </c>
      <c r="D9" s="30" t="s">
        <v>844</v>
      </c>
      <c r="E9" s="30" t="s">
        <v>845</v>
      </c>
      <c r="F9" s="30" t="s">
        <v>41</v>
      </c>
      <c r="G9" s="30">
        <v>59</v>
      </c>
      <c r="H9" s="59">
        <f>140+163+155</f>
        <v>458</v>
      </c>
      <c r="I9" s="30">
        <v>6</v>
      </c>
      <c r="J9" s="6"/>
      <c r="K9" s="6"/>
      <c r="L9" s="6"/>
      <c r="M9" s="6"/>
    </row>
    <row r="10" ht="28" customHeight="1" spans="1:13">
      <c r="A10" s="30">
        <v>7</v>
      </c>
      <c r="B10" s="33"/>
      <c r="C10" s="30" t="s">
        <v>31</v>
      </c>
      <c r="D10" s="30" t="s">
        <v>31</v>
      </c>
      <c r="E10" s="30" t="s">
        <v>846</v>
      </c>
      <c r="F10" s="30" t="s">
        <v>41</v>
      </c>
      <c r="G10" s="30">
        <v>55</v>
      </c>
      <c r="H10" s="60"/>
      <c r="I10" s="30">
        <v>7</v>
      </c>
      <c r="J10" s="6"/>
      <c r="K10" s="6"/>
      <c r="L10" s="6"/>
      <c r="M10" s="6"/>
    </row>
    <row r="11" ht="59" customHeight="1" spans="1:13">
      <c r="A11" s="30">
        <v>8</v>
      </c>
      <c r="B11" s="8" t="s">
        <v>847</v>
      </c>
      <c r="C11" s="8" t="s">
        <v>47</v>
      </c>
      <c r="D11" s="8" t="s">
        <v>48</v>
      </c>
      <c r="E11" s="8" t="s">
        <v>131</v>
      </c>
      <c r="F11" s="8" t="s">
        <v>50</v>
      </c>
      <c r="G11" s="8">
        <v>26</v>
      </c>
      <c r="H11" s="6">
        <f>140+163+155+109</f>
        <v>567</v>
      </c>
      <c r="I11" s="6"/>
      <c r="J11" s="6"/>
      <c r="K11" s="6"/>
      <c r="L11" s="6"/>
      <c r="M11" s="6"/>
    </row>
    <row r="12" ht="31" customHeight="1" spans="1:13">
      <c r="A12" s="30">
        <v>9</v>
      </c>
      <c r="B12" s="7" t="s">
        <v>848</v>
      </c>
      <c r="C12" s="8" t="s">
        <v>89</v>
      </c>
      <c r="D12" s="8" t="s">
        <v>90</v>
      </c>
      <c r="E12" s="8" t="s">
        <v>131</v>
      </c>
      <c r="F12" s="8" t="s">
        <v>58</v>
      </c>
      <c r="G12" s="8">
        <v>23</v>
      </c>
      <c r="H12" s="9">
        <f>163+219+93</f>
        <v>475</v>
      </c>
      <c r="I12" s="6"/>
      <c r="J12" s="6"/>
      <c r="K12" s="6"/>
      <c r="L12" s="6"/>
      <c r="M12" s="6"/>
    </row>
    <row r="13" ht="31" customHeight="1" spans="1:13">
      <c r="A13" s="30"/>
      <c r="B13" s="10"/>
      <c r="C13" s="30" t="s">
        <v>72</v>
      </c>
      <c r="D13" s="30" t="s">
        <v>72</v>
      </c>
      <c r="E13" s="30" t="s">
        <v>73</v>
      </c>
      <c r="F13" s="30" t="s">
        <v>25</v>
      </c>
      <c r="G13" s="30">
        <v>36</v>
      </c>
      <c r="H13" s="13"/>
      <c r="I13" s="6"/>
      <c r="J13" s="6"/>
      <c r="K13" s="6"/>
      <c r="L13" s="6"/>
      <c r="M13" s="6"/>
    </row>
    <row r="14" ht="31" customHeight="1" spans="1:13">
      <c r="A14" s="30">
        <v>10</v>
      </c>
      <c r="B14" s="10"/>
      <c r="C14" s="11" t="s">
        <v>93</v>
      </c>
      <c r="D14" s="12" t="s">
        <v>94</v>
      </c>
      <c r="E14" s="12" t="s">
        <v>849</v>
      </c>
      <c r="F14" s="12" t="s">
        <v>96</v>
      </c>
      <c r="G14" s="11">
        <v>57</v>
      </c>
      <c r="H14" s="13"/>
      <c r="I14" s="6"/>
      <c r="J14" s="6"/>
      <c r="K14" s="6"/>
      <c r="L14" s="6"/>
      <c r="M14" s="6"/>
    </row>
    <row r="15" ht="24" spans="1:13">
      <c r="A15" s="30">
        <v>11</v>
      </c>
      <c r="B15" s="10"/>
      <c r="C15" s="11" t="s">
        <v>93</v>
      </c>
      <c r="D15" s="11" t="s">
        <v>97</v>
      </c>
      <c r="E15" s="11" t="s">
        <v>98</v>
      </c>
      <c r="F15" s="11" t="s">
        <v>99</v>
      </c>
      <c r="G15" s="11">
        <v>62</v>
      </c>
      <c r="H15" s="13"/>
      <c r="I15" s="6"/>
      <c r="J15" s="6"/>
      <c r="K15" s="6"/>
      <c r="L15" s="6"/>
      <c r="M15" s="6"/>
    </row>
    <row r="16" ht="29" customHeight="1" spans="1:13">
      <c r="A16" s="30">
        <v>12</v>
      </c>
      <c r="B16" s="14"/>
      <c r="C16" s="30" t="s">
        <v>850</v>
      </c>
      <c r="D16" s="28" t="s">
        <v>851</v>
      </c>
      <c r="E16" s="28" t="s">
        <v>852</v>
      </c>
      <c r="F16" s="30" t="s">
        <v>55</v>
      </c>
      <c r="G16" s="28">
        <v>135</v>
      </c>
      <c r="H16" s="15"/>
      <c r="I16" s="30">
        <v>5</v>
      </c>
      <c r="J16" s="6"/>
      <c r="K16" s="6"/>
      <c r="L16" s="6"/>
      <c r="M16" s="6"/>
    </row>
    <row r="17" ht="48" customHeight="1" spans="1:13">
      <c r="A17" s="30">
        <v>13</v>
      </c>
      <c r="B17" s="30" t="s">
        <v>853</v>
      </c>
      <c r="C17" s="30" t="s">
        <v>39</v>
      </c>
      <c r="D17" s="30" t="s">
        <v>39</v>
      </c>
      <c r="E17" s="30" t="s">
        <v>854</v>
      </c>
      <c r="F17" s="30" t="s">
        <v>855</v>
      </c>
      <c r="G17" s="30">
        <v>55</v>
      </c>
      <c r="H17" s="57">
        <f>219+93+163</f>
        <v>475</v>
      </c>
      <c r="I17" s="30">
        <v>9</v>
      </c>
      <c r="J17" s="6"/>
      <c r="K17" s="6"/>
      <c r="L17" s="6"/>
      <c r="M17" s="6"/>
    </row>
    <row r="18" ht="34" customHeight="1" spans="1:13">
      <c r="A18" s="30">
        <v>14</v>
      </c>
      <c r="B18" s="61" t="s">
        <v>856</v>
      </c>
      <c r="C18" s="30" t="s">
        <v>93</v>
      </c>
      <c r="D18" s="53" t="s">
        <v>118</v>
      </c>
      <c r="E18" s="30" t="s">
        <v>119</v>
      </c>
      <c r="F18" s="30" t="s">
        <v>120</v>
      </c>
      <c r="G18" s="30">
        <v>42.9</v>
      </c>
      <c r="H18" s="9">
        <v>109</v>
      </c>
      <c r="I18" s="6"/>
      <c r="J18" s="6"/>
      <c r="K18" s="6"/>
      <c r="L18" s="6"/>
      <c r="M18" s="6"/>
    </row>
    <row r="19" ht="24" spans="1:13">
      <c r="A19" s="30">
        <v>15</v>
      </c>
      <c r="B19" s="62"/>
      <c r="C19" s="30" t="s">
        <v>857</v>
      </c>
      <c r="D19" s="30" t="s">
        <v>858</v>
      </c>
      <c r="E19" s="30" t="s">
        <v>859</v>
      </c>
      <c r="F19" s="30" t="s">
        <v>860</v>
      </c>
      <c r="G19" s="30">
        <v>52</v>
      </c>
      <c r="H19" s="13"/>
      <c r="I19" s="30">
        <v>1</v>
      </c>
      <c r="J19" s="6"/>
      <c r="K19" s="6"/>
      <c r="L19" s="6"/>
      <c r="M19" s="6"/>
    </row>
    <row r="20" ht="24" spans="1:13">
      <c r="A20" s="30">
        <v>16</v>
      </c>
      <c r="B20" s="62"/>
      <c r="C20" s="30" t="s">
        <v>861</v>
      </c>
      <c r="D20" s="30" t="s">
        <v>862</v>
      </c>
      <c r="E20" s="30" t="s">
        <v>863</v>
      </c>
      <c r="F20" s="30" t="s">
        <v>855</v>
      </c>
      <c r="G20" s="30">
        <v>39.8</v>
      </c>
      <c r="H20" s="13"/>
      <c r="I20" s="30">
        <v>2</v>
      </c>
      <c r="J20" s="6"/>
      <c r="K20" s="6"/>
      <c r="L20" s="6"/>
      <c r="M20" s="6"/>
    </row>
    <row r="21" ht="24" spans="1:13">
      <c r="A21" s="30">
        <v>17</v>
      </c>
      <c r="B21" s="62"/>
      <c r="C21" s="30" t="s">
        <v>843</v>
      </c>
      <c r="D21" s="30" t="s">
        <v>844</v>
      </c>
      <c r="E21" s="30" t="s">
        <v>845</v>
      </c>
      <c r="F21" s="30" t="s">
        <v>41</v>
      </c>
      <c r="G21" s="30">
        <v>59</v>
      </c>
      <c r="H21" s="13"/>
      <c r="I21" s="30">
        <v>2</v>
      </c>
      <c r="J21" s="6"/>
      <c r="K21" s="6"/>
      <c r="L21" s="6"/>
      <c r="M21" s="6"/>
    </row>
    <row r="22" ht="24" spans="1:13">
      <c r="A22" s="30">
        <v>18</v>
      </c>
      <c r="B22" s="62"/>
      <c r="C22" s="30" t="s">
        <v>864</v>
      </c>
      <c r="D22" s="30" t="s">
        <v>864</v>
      </c>
      <c r="E22" s="30" t="s">
        <v>865</v>
      </c>
      <c r="F22" s="30" t="s">
        <v>58</v>
      </c>
      <c r="G22" s="30">
        <v>42</v>
      </c>
      <c r="H22" s="13"/>
      <c r="I22" s="30">
        <v>2</v>
      </c>
      <c r="J22" s="6"/>
      <c r="K22" s="6"/>
      <c r="L22" s="6"/>
      <c r="M22" s="6"/>
    </row>
    <row r="23" spans="1:13">
      <c r="A23" s="30">
        <v>19</v>
      </c>
      <c r="B23" s="62"/>
      <c r="C23" s="30" t="s">
        <v>866</v>
      </c>
      <c r="D23" s="30" t="s">
        <v>838</v>
      </c>
      <c r="E23" s="57" t="s">
        <v>839</v>
      </c>
      <c r="F23" s="57" t="s">
        <v>58</v>
      </c>
      <c r="G23" s="57">
        <v>45</v>
      </c>
      <c r="H23" s="13"/>
      <c r="I23" s="30">
        <v>2</v>
      </c>
      <c r="J23" s="6"/>
      <c r="K23" s="6"/>
      <c r="L23" s="6"/>
      <c r="M23" s="6"/>
    </row>
    <row r="24" ht="24" spans="1:13">
      <c r="A24" s="30">
        <v>20</v>
      </c>
      <c r="B24" s="63"/>
      <c r="C24" s="30" t="s">
        <v>867</v>
      </c>
      <c r="D24" s="30" t="s">
        <v>868</v>
      </c>
      <c r="E24" s="30" t="s">
        <v>869</v>
      </c>
      <c r="F24" s="30" t="s">
        <v>799</v>
      </c>
      <c r="G24" s="28">
        <v>48</v>
      </c>
      <c r="H24" s="15"/>
      <c r="I24" s="30">
        <v>1</v>
      </c>
      <c r="J24" s="6"/>
      <c r="K24" s="6"/>
      <c r="L24" s="6"/>
      <c r="M24" s="6"/>
    </row>
    <row r="25" ht="67" customHeight="1" spans="1:13">
      <c r="A25" s="30">
        <v>21</v>
      </c>
      <c r="B25" s="30" t="s">
        <v>870</v>
      </c>
      <c r="C25" s="30" t="s">
        <v>68</v>
      </c>
      <c r="D25" s="30" t="s">
        <v>871</v>
      </c>
      <c r="E25" s="30" t="s">
        <v>872</v>
      </c>
      <c r="F25" s="30" t="s">
        <v>873</v>
      </c>
      <c r="G25" s="30">
        <v>40</v>
      </c>
      <c r="H25" s="57">
        <f>219+93+163</f>
        <v>475</v>
      </c>
      <c r="I25" s="30">
        <v>10</v>
      </c>
      <c r="J25" s="6"/>
      <c r="K25" s="6"/>
      <c r="L25" s="6"/>
      <c r="M25" s="6"/>
    </row>
  </sheetData>
  <sortState ref="A4:M24">
    <sortCondition ref="B4:B24"/>
  </sortState>
  <mergeCells count="9">
    <mergeCell ref="A1:M1"/>
    <mergeCell ref="B7:B8"/>
    <mergeCell ref="B9:B10"/>
    <mergeCell ref="B12:B16"/>
    <mergeCell ref="B18:B24"/>
    <mergeCell ref="H7:H8"/>
    <mergeCell ref="H9:H10"/>
    <mergeCell ref="H12:H16"/>
    <mergeCell ref="H18:H24"/>
  </mergeCells>
  <pageMargins left="0.75" right="0.75" top="1" bottom="1" header="0.5" footer="0.5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6"/>
  <sheetViews>
    <sheetView workbookViewId="0">
      <selection activeCell="A1" sqref="A1:M1"/>
    </sheetView>
  </sheetViews>
  <sheetFormatPr defaultColWidth="8.88888888888889" defaultRowHeight="14.4"/>
  <cols>
    <col min="1" max="1" width="5.44444444444444" customWidth="1"/>
    <col min="2" max="2" width="11.8888888888889" customWidth="1"/>
    <col min="3" max="3" width="14.7777777777778" customWidth="1"/>
    <col min="4" max="4" width="19.4444444444444" customWidth="1"/>
    <col min="6" max="6" width="11.8888888888889" customWidth="1"/>
    <col min="7" max="7" width="7.11111111111111" style="39" customWidth="1"/>
    <col min="8" max="8" width="6" customWidth="1"/>
    <col min="9" max="9" width="5.33333333333333" customWidth="1"/>
  </cols>
  <sheetData>
    <row r="1" ht="25.8" spans="1:13">
      <c r="A1" s="40"/>
      <c r="B1" s="40"/>
      <c r="C1" s="40"/>
      <c r="D1" s="40"/>
      <c r="E1" s="40"/>
      <c r="F1" s="40"/>
      <c r="G1" s="41"/>
      <c r="H1" s="40"/>
      <c r="I1" s="40"/>
      <c r="J1" s="40"/>
      <c r="K1" s="40"/>
      <c r="L1" s="40"/>
      <c r="M1" s="40"/>
    </row>
    <row r="2" spans="1:13">
      <c r="A2" s="42"/>
      <c r="B2" s="42"/>
      <c r="C2" s="42"/>
      <c r="D2" s="42"/>
      <c r="E2" s="42"/>
      <c r="F2" s="42"/>
      <c r="G2" s="43"/>
      <c r="H2" s="42"/>
      <c r="I2" s="42"/>
      <c r="J2" s="42"/>
      <c r="K2" s="42"/>
      <c r="L2" s="42"/>
      <c r="M2" s="42"/>
    </row>
    <row r="3" ht="24" spans="1:13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4" t="s">
        <v>6</v>
      </c>
      <c r="H3" s="5" t="s">
        <v>7</v>
      </c>
      <c r="I3" s="4" t="s">
        <v>8</v>
      </c>
      <c r="J3" s="4" t="s">
        <v>9</v>
      </c>
      <c r="K3" s="4" t="s">
        <v>10</v>
      </c>
      <c r="L3" s="4" t="s">
        <v>11</v>
      </c>
      <c r="M3" s="4" t="s">
        <v>12</v>
      </c>
    </row>
    <row r="4" ht="36" customHeight="1" spans="1:13">
      <c r="A4" s="45">
        <v>1</v>
      </c>
      <c r="B4" s="8" t="s">
        <v>874</v>
      </c>
      <c r="C4" s="8" t="s">
        <v>47</v>
      </c>
      <c r="D4" s="8" t="s">
        <v>48</v>
      </c>
      <c r="E4" s="8" t="s">
        <v>131</v>
      </c>
      <c r="F4" s="8" t="s">
        <v>50</v>
      </c>
      <c r="G4" s="46">
        <v>26</v>
      </c>
      <c r="H4" s="45">
        <f>174+136+111</f>
        <v>421</v>
      </c>
      <c r="I4" s="45"/>
      <c r="J4" s="45"/>
      <c r="K4" s="45"/>
      <c r="L4" s="45"/>
      <c r="M4" s="45"/>
    </row>
    <row r="5" ht="36" spans="1:13">
      <c r="A5" s="45">
        <v>2</v>
      </c>
      <c r="B5" s="8" t="s">
        <v>875</v>
      </c>
      <c r="C5" s="8" t="s">
        <v>89</v>
      </c>
      <c r="D5" s="8" t="s">
        <v>90</v>
      </c>
      <c r="E5" s="8" t="s">
        <v>131</v>
      </c>
      <c r="F5" s="8" t="s">
        <v>92</v>
      </c>
      <c r="G5" s="46">
        <v>23</v>
      </c>
      <c r="H5" s="47">
        <f>156+233</f>
        <v>389</v>
      </c>
      <c r="I5" s="45"/>
      <c r="J5" s="45"/>
      <c r="K5" s="45"/>
      <c r="L5" s="45"/>
      <c r="M5" s="45"/>
    </row>
    <row r="6" ht="36" spans="1:13">
      <c r="A6" s="45">
        <v>3</v>
      </c>
      <c r="B6" s="8"/>
      <c r="C6" s="11" t="s">
        <v>93</v>
      </c>
      <c r="D6" s="12" t="s">
        <v>94</v>
      </c>
      <c r="E6" s="12" t="s">
        <v>95</v>
      </c>
      <c r="F6" s="12" t="s">
        <v>96</v>
      </c>
      <c r="G6" s="48">
        <v>57</v>
      </c>
      <c r="H6" s="49"/>
      <c r="I6" s="45"/>
      <c r="J6" s="45"/>
      <c r="K6" s="45"/>
      <c r="L6" s="45"/>
      <c r="M6" s="45"/>
    </row>
    <row r="7" ht="36" spans="1:13">
      <c r="A7" s="45">
        <v>4</v>
      </c>
      <c r="B7" s="8"/>
      <c r="C7" s="11" t="s">
        <v>93</v>
      </c>
      <c r="D7" s="11" t="s">
        <v>97</v>
      </c>
      <c r="E7" s="11" t="s">
        <v>98</v>
      </c>
      <c r="F7" s="11" t="s">
        <v>99</v>
      </c>
      <c r="G7" s="48">
        <v>62</v>
      </c>
      <c r="H7" s="50"/>
      <c r="I7" s="45"/>
      <c r="J7" s="45"/>
      <c r="K7" s="45"/>
      <c r="L7" s="45"/>
      <c r="M7" s="45"/>
    </row>
    <row r="8" ht="36" spans="1:13">
      <c r="A8" s="45">
        <v>5</v>
      </c>
      <c r="B8" s="30" t="s">
        <v>876</v>
      </c>
      <c r="C8" s="30" t="s">
        <v>877</v>
      </c>
      <c r="D8" s="30" t="s">
        <v>878</v>
      </c>
      <c r="E8" s="30" t="s">
        <v>879</v>
      </c>
      <c r="F8" s="30" t="s">
        <v>785</v>
      </c>
      <c r="G8" s="51">
        <v>58</v>
      </c>
      <c r="H8" s="47">
        <v>174</v>
      </c>
      <c r="I8" s="45"/>
      <c r="J8" s="45"/>
      <c r="K8" s="45"/>
      <c r="L8" s="45"/>
      <c r="M8" s="45"/>
    </row>
    <row r="9" ht="24" spans="1:13">
      <c r="A9" s="45">
        <v>6</v>
      </c>
      <c r="B9" s="30"/>
      <c r="C9" s="52" t="s">
        <v>880</v>
      </c>
      <c r="D9" s="52" t="s">
        <v>881</v>
      </c>
      <c r="E9" s="52" t="s">
        <v>882</v>
      </c>
      <c r="F9" s="52" t="s">
        <v>25</v>
      </c>
      <c r="G9" s="51">
        <v>68</v>
      </c>
      <c r="H9" s="49"/>
      <c r="I9" s="45"/>
      <c r="J9" s="45"/>
      <c r="K9" s="45"/>
      <c r="L9" s="45"/>
      <c r="M9" s="45"/>
    </row>
    <row r="10" ht="24" spans="1:13">
      <c r="A10" s="45">
        <v>7</v>
      </c>
      <c r="B10" s="30"/>
      <c r="C10" s="30" t="s">
        <v>883</v>
      </c>
      <c r="D10" s="30" t="s">
        <v>884</v>
      </c>
      <c r="E10" s="30" t="s">
        <v>885</v>
      </c>
      <c r="F10" s="30" t="s">
        <v>17</v>
      </c>
      <c r="G10" s="51">
        <v>69.8</v>
      </c>
      <c r="H10" s="49"/>
      <c r="I10" s="45"/>
      <c r="J10" s="45"/>
      <c r="K10" s="45"/>
      <c r="L10" s="45"/>
      <c r="M10" s="45"/>
    </row>
    <row r="11" ht="24" spans="1:13">
      <c r="A11" s="45">
        <v>8</v>
      </c>
      <c r="B11" s="30"/>
      <c r="C11" s="30" t="s">
        <v>886</v>
      </c>
      <c r="D11" s="30" t="s">
        <v>887</v>
      </c>
      <c r="E11" s="30" t="s">
        <v>888</v>
      </c>
      <c r="F11" s="30" t="s">
        <v>41</v>
      </c>
      <c r="G11" s="51">
        <v>55</v>
      </c>
      <c r="H11" s="50"/>
      <c r="I11" s="45"/>
      <c r="J11" s="45"/>
      <c r="K11" s="45"/>
      <c r="L11" s="45"/>
      <c r="M11" s="45"/>
    </row>
    <row r="12" ht="24" spans="1:13">
      <c r="A12" s="45">
        <v>9</v>
      </c>
      <c r="B12" s="30" t="s">
        <v>889</v>
      </c>
      <c r="C12" s="30" t="s">
        <v>890</v>
      </c>
      <c r="D12" s="30" t="s">
        <v>891</v>
      </c>
      <c r="E12" s="30" t="s">
        <v>892</v>
      </c>
      <c r="F12" s="30" t="s">
        <v>55</v>
      </c>
      <c r="G12" s="51">
        <v>45</v>
      </c>
      <c r="H12" s="47">
        <v>136</v>
      </c>
      <c r="I12" s="45"/>
      <c r="J12" s="45"/>
      <c r="K12" s="45"/>
      <c r="L12" s="45"/>
      <c r="M12" s="45"/>
    </row>
    <row r="13" ht="36" spans="1:13">
      <c r="A13" s="45">
        <v>10</v>
      </c>
      <c r="B13" s="30"/>
      <c r="C13" s="30" t="s">
        <v>893</v>
      </c>
      <c r="D13" s="30" t="s">
        <v>894</v>
      </c>
      <c r="E13" s="30" t="s">
        <v>895</v>
      </c>
      <c r="F13" s="30" t="s">
        <v>896</v>
      </c>
      <c r="G13" s="51">
        <v>88</v>
      </c>
      <c r="H13" s="50"/>
      <c r="I13" s="45"/>
      <c r="J13" s="45"/>
      <c r="K13" s="45"/>
      <c r="L13" s="45"/>
      <c r="M13" s="45"/>
    </row>
    <row r="14" ht="24" spans="1:13">
      <c r="A14" s="45">
        <v>11</v>
      </c>
      <c r="B14" s="30" t="s">
        <v>897</v>
      </c>
      <c r="C14" s="30" t="s">
        <v>898</v>
      </c>
      <c r="D14" s="30" t="s">
        <v>899</v>
      </c>
      <c r="E14" s="30" t="s">
        <v>900</v>
      </c>
      <c r="F14" s="30" t="s">
        <v>25</v>
      </c>
      <c r="G14" s="51">
        <v>59</v>
      </c>
      <c r="H14" s="47">
        <v>156</v>
      </c>
      <c r="I14" s="45"/>
      <c r="J14" s="45"/>
      <c r="K14" s="45"/>
      <c r="L14" s="45"/>
      <c r="M14" s="45"/>
    </row>
    <row r="15" ht="36" spans="1:13">
      <c r="A15" s="45">
        <v>12</v>
      </c>
      <c r="B15" s="30"/>
      <c r="C15" s="30" t="s">
        <v>901</v>
      </c>
      <c r="D15" s="30" t="s">
        <v>902</v>
      </c>
      <c r="E15" s="30" t="s">
        <v>903</v>
      </c>
      <c r="F15" s="30" t="s">
        <v>904</v>
      </c>
      <c r="G15" s="51">
        <v>58</v>
      </c>
      <c r="H15" s="49"/>
      <c r="I15" s="45"/>
      <c r="J15" s="45"/>
      <c r="K15" s="45"/>
      <c r="L15" s="45"/>
      <c r="M15" s="45"/>
    </row>
    <row r="16" ht="24" spans="1:13">
      <c r="A16" s="45">
        <v>13</v>
      </c>
      <c r="B16" s="30"/>
      <c r="C16" s="30" t="s">
        <v>905</v>
      </c>
      <c r="D16" s="30" t="s">
        <v>906</v>
      </c>
      <c r="E16" s="30" t="s">
        <v>907</v>
      </c>
      <c r="F16" s="30" t="s">
        <v>17</v>
      </c>
      <c r="G16" s="51">
        <v>49.8</v>
      </c>
      <c r="H16" s="50"/>
      <c r="I16" s="45"/>
      <c r="J16" s="45"/>
      <c r="K16" s="45"/>
      <c r="L16" s="45"/>
      <c r="M16" s="45"/>
    </row>
    <row r="17" ht="24" spans="1:13">
      <c r="A17" s="45">
        <v>14</v>
      </c>
      <c r="B17" s="30" t="s">
        <v>875</v>
      </c>
      <c r="C17" s="30" t="s">
        <v>908</v>
      </c>
      <c r="D17" s="30" t="s">
        <v>908</v>
      </c>
      <c r="E17" s="30" t="s">
        <v>909</v>
      </c>
      <c r="F17" s="30" t="s">
        <v>58</v>
      </c>
      <c r="G17" s="51">
        <v>39.4</v>
      </c>
      <c r="H17" s="45">
        <f>156+233</f>
        <v>389</v>
      </c>
      <c r="I17" s="45"/>
      <c r="J17" s="45"/>
      <c r="K17" s="45"/>
      <c r="L17" s="45"/>
      <c r="M17" s="45"/>
    </row>
    <row r="18" ht="24" spans="1:13">
      <c r="A18" s="45">
        <v>15</v>
      </c>
      <c r="B18" s="30" t="s">
        <v>910</v>
      </c>
      <c r="C18" s="30" t="s">
        <v>911</v>
      </c>
      <c r="D18" s="30" t="s">
        <v>912</v>
      </c>
      <c r="E18" s="52" t="s">
        <v>913</v>
      </c>
      <c r="F18" s="30" t="s">
        <v>58</v>
      </c>
      <c r="G18" s="51">
        <v>45</v>
      </c>
      <c r="H18" s="47">
        <v>233</v>
      </c>
      <c r="I18" s="45"/>
      <c r="J18" s="45"/>
      <c r="K18" s="45"/>
      <c r="L18" s="45"/>
      <c r="M18" s="45"/>
    </row>
    <row r="19" ht="36" spans="1:13">
      <c r="A19" s="45">
        <v>16</v>
      </c>
      <c r="B19" s="30"/>
      <c r="C19" s="30" t="s">
        <v>914</v>
      </c>
      <c r="D19" s="30" t="s">
        <v>915</v>
      </c>
      <c r="E19" s="30" t="s">
        <v>885</v>
      </c>
      <c r="F19" s="30" t="s">
        <v>916</v>
      </c>
      <c r="G19" s="51">
        <v>69.8</v>
      </c>
      <c r="H19" s="49"/>
      <c r="I19" s="45"/>
      <c r="J19" s="45"/>
      <c r="K19" s="45"/>
      <c r="L19" s="45"/>
      <c r="M19" s="45"/>
    </row>
    <row r="20" ht="24" spans="1:13">
      <c r="A20" s="45">
        <v>17</v>
      </c>
      <c r="B20" s="30"/>
      <c r="C20" s="30" t="s">
        <v>917</v>
      </c>
      <c r="D20" s="30" t="s">
        <v>918</v>
      </c>
      <c r="E20" s="30" t="s">
        <v>919</v>
      </c>
      <c r="F20" s="30" t="s">
        <v>25</v>
      </c>
      <c r="G20" s="51">
        <v>49.8</v>
      </c>
      <c r="H20" s="49"/>
      <c r="I20" s="45"/>
      <c r="J20" s="45"/>
      <c r="K20" s="45"/>
      <c r="L20" s="45"/>
      <c r="M20" s="45"/>
    </row>
    <row r="21" ht="24" spans="1:13">
      <c r="A21" s="45">
        <v>18</v>
      </c>
      <c r="B21" s="30"/>
      <c r="C21" s="30" t="s">
        <v>920</v>
      </c>
      <c r="D21" s="30" t="s">
        <v>920</v>
      </c>
      <c r="E21" s="30" t="s">
        <v>921</v>
      </c>
      <c r="F21" s="30" t="s">
        <v>283</v>
      </c>
      <c r="G21" s="51">
        <v>45</v>
      </c>
      <c r="H21" s="50"/>
      <c r="I21" s="45"/>
      <c r="J21" s="45"/>
      <c r="K21" s="45"/>
      <c r="L21" s="45"/>
      <c r="M21" s="45"/>
    </row>
    <row r="22" ht="36" spans="1:13">
      <c r="A22" s="45">
        <v>19</v>
      </c>
      <c r="B22" s="53" t="s">
        <v>922</v>
      </c>
      <c r="C22" s="53" t="s">
        <v>914</v>
      </c>
      <c r="D22" s="53" t="s">
        <v>915</v>
      </c>
      <c r="E22" s="53" t="s">
        <v>885</v>
      </c>
      <c r="F22" s="53" t="s">
        <v>916</v>
      </c>
      <c r="G22" s="53">
        <v>69.8</v>
      </c>
      <c r="H22" s="45">
        <v>111</v>
      </c>
      <c r="I22" s="45"/>
      <c r="J22" s="45"/>
      <c r="K22" s="45"/>
      <c r="L22" s="45"/>
      <c r="M22" s="45"/>
    </row>
    <row r="23" ht="24" spans="1:13">
      <c r="A23" s="45">
        <v>20</v>
      </c>
      <c r="B23" s="53"/>
      <c r="C23" s="53" t="s">
        <v>923</v>
      </c>
      <c r="D23" s="53" t="s">
        <v>908</v>
      </c>
      <c r="E23" s="53" t="s">
        <v>909</v>
      </c>
      <c r="F23" s="53" t="s">
        <v>58</v>
      </c>
      <c r="G23" s="53">
        <v>39.4</v>
      </c>
      <c r="H23" s="45"/>
      <c r="I23" s="45"/>
      <c r="J23" s="45"/>
      <c r="K23" s="45"/>
      <c r="L23" s="45"/>
      <c r="M23" s="45"/>
    </row>
    <row r="24" ht="24" spans="1:13">
      <c r="A24" s="45">
        <v>21</v>
      </c>
      <c r="B24" s="53"/>
      <c r="C24" s="53" t="s">
        <v>924</v>
      </c>
      <c r="D24" s="53" t="s">
        <v>925</v>
      </c>
      <c r="E24" s="54" t="s">
        <v>926</v>
      </c>
      <c r="F24" s="53" t="s">
        <v>17</v>
      </c>
      <c r="G24" s="55">
        <v>79.8</v>
      </c>
      <c r="H24" s="45"/>
      <c r="I24" s="45"/>
      <c r="J24" s="45"/>
      <c r="K24" s="45"/>
      <c r="L24" s="45"/>
      <c r="M24" s="45"/>
    </row>
    <row r="25" ht="24" spans="1:13">
      <c r="A25" s="45">
        <v>22</v>
      </c>
      <c r="B25" s="53"/>
      <c r="C25" s="30" t="s">
        <v>927</v>
      </c>
      <c r="D25" s="30" t="s">
        <v>920</v>
      </c>
      <c r="E25" s="30" t="s">
        <v>921</v>
      </c>
      <c r="F25" s="30" t="s">
        <v>283</v>
      </c>
      <c r="G25" s="30">
        <v>45</v>
      </c>
      <c r="H25" s="45"/>
      <c r="I25" s="45"/>
      <c r="J25" s="45"/>
      <c r="K25" s="45"/>
      <c r="L25" s="45"/>
      <c r="M25" s="45"/>
    </row>
    <row r="26" ht="24" spans="1:13">
      <c r="A26" s="45">
        <v>23</v>
      </c>
      <c r="B26" s="53"/>
      <c r="C26" s="30" t="s">
        <v>93</v>
      </c>
      <c r="D26" s="53" t="s">
        <v>118</v>
      </c>
      <c r="E26" s="30" t="s">
        <v>119</v>
      </c>
      <c r="F26" s="30" t="s">
        <v>120</v>
      </c>
      <c r="G26" s="30">
        <v>42.9</v>
      </c>
      <c r="H26" s="56"/>
      <c r="I26" s="56"/>
      <c r="J26" s="56"/>
      <c r="K26" s="56"/>
      <c r="L26" s="56"/>
      <c r="M26" s="56"/>
    </row>
  </sheetData>
  <mergeCells count="13">
    <mergeCell ref="A1:M1"/>
    <mergeCell ref="B5:B7"/>
    <mergeCell ref="B8:B11"/>
    <mergeCell ref="B12:B13"/>
    <mergeCell ref="B14:B16"/>
    <mergeCell ref="B18:B21"/>
    <mergeCell ref="B22:B26"/>
    <mergeCell ref="H5:H7"/>
    <mergeCell ref="H8:H11"/>
    <mergeCell ref="H12:H13"/>
    <mergeCell ref="H14:H16"/>
    <mergeCell ref="H18:H21"/>
    <mergeCell ref="H22:H25"/>
  </mergeCells>
  <pageMargins left="0.75" right="0.75" top="1" bottom="1" header="0.5" footer="0.5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7"/>
  <sheetViews>
    <sheetView tabSelected="1" workbookViewId="0">
      <selection activeCell="M7" sqref="M7"/>
    </sheetView>
  </sheetViews>
  <sheetFormatPr defaultColWidth="8.88888888888889" defaultRowHeight="14.4"/>
  <cols>
    <col min="1" max="1" width="4.77777777777778" style="1" customWidth="1"/>
    <col min="2" max="2" width="12" style="1" customWidth="1"/>
    <col min="3" max="3" width="13.3333333333333" style="1" customWidth="1"/>
    <col min="4" max="4" width="16.5555555555556" style="1" customWidth="1"/>
    <col min="5" max="5" width="10.2222222222222" style="1" customWidth="1"/>
    <col min="6" max="6" width="13.5555555555556" style="1" customWidth="1"/>
    <col min="7" max="7" width="6.88888888888889" style="1" customWidth="1"/>
    <col min="8" max="16384" width="8.88888888888889" style="1"/>
  </cols>
  <sheetData>
    <row r="1" ht="25.8" spans="1:13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ht="24" spans="1:13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5" t="s">
        <v>7</v>
      </c>
      <c r="I3" s="4" t="s">
        <v>8</v>
      </c>
      <c r="J3" s="4" t="s">
        <v>9</v>
      </c>
      <c r="K3" s="4" t="s">
        <v>10</v>
      </c>
      <c r="L3" s="4" t="s">
        <v>11</v>
      </c>
      <c r="M3" s="4" t="s">
        <v>12</v>
      </c>
    </row>
    <row r="4" ht="24" spans="1:13">
      <c r="A4" s="6">
        <v>1</v>
      </c>
      <c r="B4" s="7" t="s">
        <v>928</v>
      </c>
      <c r="C4" s="8" t="s">
        <v>89</v>
      </c>
      <c r="D4" s="8" t="s">
        <v>90</v>
      </c>
      <c r="E4" s="8" t="s">
        <v>131</v>
      </c>
      <c r="F4" s="8" t="s">
        <v>58</v>
      </c>
      <c r="G4" s="8">
        <v>23</v>
      </c>
      <c r="H4" s="9">
        <f>115+123</f>
        <v>238</v>
      </c>
      <c r="I4" s="6"/>
      <c r="J4" s="6"/>
      <c r="K4" s="6"/>
      <c r="L4" s="6"/>
      <c r="M4" s="6"/>
    </row>
    <row r="5" ht="36" spans="1:13">
      <c r="A5" s="6">
        <v>2</v>
      </c>
      <c r="B5" s="10"/>
      <c r="C5" s="11" t="s">
        <v>93</v>
      </c>
      <c r="D5" s="12" t="s">
        <v>94</v>
      </c>
      <c r="E5" s="12" t="s">
        <v>95</v>
      </c>
      <c r="F5" s="12" t="s">
        <v>96</v>
      </c>
      <c r="G5" s="11">
        <v>52</v>
      </c>
      <c r="H5" s="13"/>
      <c r="I5" s="6"/>
      <c r="J5" s="6"/>
      <c r="K5" s="6"/>
      <c r="L5" s="6"/>
      <c r="M5" s="6"/>
    </row>
    <row r="6" ht="36" spans="1:13">
      <c r="A6" s="6">
        <v>3</v>
      </c>
      <c r="B6" s="14"/>
      <c r="C6" s="11" t="s">
        <v>93</v>
      </c>
      <c r="D6" s="11" t="s">
        <v>97</v>
      </c>
      <c r="E6" s="11" t="s">
        <v>98</v>
      </c>
      <c r="F6" s="11" t="s">
        <v>99</v>
      </c>
      <c r="G6" s="11">
        <v>62</v>
      </c>
      <c r="H6" s="15"/>
      <c r="I6" s="6"/>
      <c r="J6" s="6"/>
      <c r="K6" s="6"/>
      <c r="L6" s="6"/>
      <c r="M6" s="6"/>
    </row>
    <row r="7" ht="36" spans="1:13">
      <c r="A7" s="6">
        <v>4</v>
      </c>
      <c r="B7" s="8" t="s">
        <v>929</v>
      </c>
      <c r="C7" s="8" t="s">
        <v>47</v>
      </c>
      <c r="D7" s="8" t="s">
        <v>48</v>
      </c>
      <c r="E7" s="8" t="s">
        <v>49</v>
      </c>
      <c r="F7" s="8" t="s">
        <v>50</v>
      </c>
      <c r="G7" s="8">
        <v>26</v>
      </c>
      <c r="H7" s="6">
        <f>116+123</f>
        <v>239</v>
      </c>
      <c r="I7" s="6"/>
      <c r="J7" s="6"/>
      <c r="K7" s="6"/>
      <c r="L7" s="6"/>
      <c r="M7" s="6"/>
    </row>
    <row r="8" ht="24" spans="1:13">
      <c r="A8" s="6">
        <v>5</v>
      </c>
      <c r="B8" s="16" t="s">
        <v>930</v>
      </c>
      <c r="C8" s="17" t="s">
        <v>931</v>
      </c>
      <c r="D8" s="18" t="s">
        <v>931</v>
      </c>
      <c r="E8" s="19" t="s">
        <v>57</v>
      </c>
      <c r="F8" s="20" t="s">
        <v>58</v>
      </c>
      <c r="G8" s="21">
        <v>69.8</v>
      </c>
      <c r="H8" s="9">
        <v>115</v>
      </c>
      <c r="I8" s="6">
        <v>1</v>
      </c>
      <c r="J8" s="6"/>
      <c r="K8" s="6"/>
      <c r="L8" s="6"/>
      <c r="M8" s="6"/>
    </row>
    <row r="9" ht="24" spans="1:13">
      <c r="A9" s="6">
        <v>6</v>
      </c>
      <c r="B9" s="22"/>
      <c r="C9" s="17" t="s">
        <v>161</v>
      </c>
      <c r="D9" s="17" t="s">
        <v>932</v>
      </c>
      <c r="E9" s="17" t="s">
        <v>933</v>
      </c>
      <c r="F9" s="17" t="s">
        <v>41</v>
      </c>
      <c r="G9" s="23">
        <v>59</v>
      </c>
      <c r="H9" s="13"/>
      <c r="I9" s="6">
        <v>1</v>
      </c>
      <c r="J9" s="6"/>
      <c r="K9" s="6"/>
      <c r="L9" s="6"/>
      <c r="M9" s="6"/>
    </row>
    <row r="10" ht="24" spans="1:13">
      <c r="A10" s="6">
        <v>7</v>
      </c>
      <c r="B10" s="22"/>
      <c r="C10" s="12" t="s">
        <v>934</v>
      </c>
      <c r="D10" s="12" t="s">
        <v>935</v>
      </c>
      <c r="E10" s="12" t="s">
        <v>936</v>
      </c>
      <c r="F10" s="12" t="s">
        <v>55</v>
      </c>
      <c r="G10" s="12">
        <v>59.8</v>
      </c>
      <c r="H10" s="13"/>
      <c r="I10" s="6">
        <v>1</v>
      </c>
      <c r="J10" s="6"/>
      <c r="K10" s="6"/>
      <c r="L10" s="6"/>
      <c r="M10" s="6"/>
    </row>
    <row r="11" ht="24" spans="1:13">
      <c r="A11" s="6">
        <v>8</v>
      </c>
      <c r="B11" s="22"/>
      <c r="C11" s="12" t="s">
        <v>937</v>
      </c>
      <c r="D11" s="12" t="s">
        <v>937</v>
      </c>
      <c r="E11" s="12" t="s">
        <v>938</v>
      </c>
      <c r="F11" s="12" t="s">
        <v>58</v>
      </c>
      <c r="G11" s="12">
        <v>42</v>
      </c>
      <c r="H11" s="15"/>
      <c r="I11" s="6">
        <v>1</v>
      </c>
      <c r="J11" s="6"/>
      <c r="K11" s="6"/>
      <c r="L11" s="6"/>
      <c r="M11" s="6"/>
    </row>
    <row r="12" ht="24" spans="1:13">
      <c r="A12" s="6">
        <v>9</v>
      </c>
      <c r="B12" s="22"/>
      <c r="C12" s="24" t="s">
        <v>939</v>
      </c>
      <c r="D12" s="24" t="s">
        <v>940</v>
      </c>
      <c r="E12" s="24" t="s">
        <v>941</v>
      </c>
      <c r="F12" s="24" t="s">
        <v>25</v>
      </c>
      <c r="G12" s="24">
        <v>42</v>
      </c>
      <c r="H12" s="9">
        <v>115</v>
      </c>
      <c r="I12" s="6">
        <v>1</v>
      </c>
      <c r="J12" s="6"/>
      <c r="K12" s="6"/>
      <c r="L12" s="6"/>
      <c r="M12" s="6"/>
    </row>
    <row r="13" ht="24" spans="1:13">
      <c r="A13" s="6">
        <v>10</v>
      </c>
      <c r="B13" s="25"/>
      <c r="C13" s="26" t="s">
        <v>942</v>
      </c>
      <c r="D13" s="27" t="s">
        <v>943</v>
      </c>
      <c r="E13" s="27" t="s">
        <v>944</v>
      </c>
      <c r="F13" s="27" t="s">
        <v>25</v>
      </c>
      <c r="G13" s="26">
        <v>42</v>
      </c>
      <c r="H13" s="15"/>
      <c r="I13" s="6">
        <v>1</v>
      </c>
      <c r="J13" s="6"/>
      <c r="K13" s="6"/>
      <c r="L13" s="6"/>
      <c r="M13" s="6"/>
    </row>
    <row r="14" ht="24" spans="1:13">
      <c r="A14" s="6">
        <v>11</v>
      </c>
      <c r="B14" s="28" t="s">
        <v>945</v>
      </c>
      <c r="C14" s="29" t="s">
        <v>946</v>
      </c>
      <c r="D14" s="30" t="s">
        <v>947</v>
      </c>
      <c r="E14" s="30" t="s">
        <v>948</v>
      </c>
      <c r="F14" s="30" t="s">
        <v>55</v>
      </c>
      <c r="G14" s="30">
        <v>48</v>
      </c>
      <c r="H14" s="9">
        <v>122</v>
      </c>
      <c r="I14" s="6">
        <v>1</v>
      </c>
      <c r="J14" s="6"/>
      <c r="K14" s="6"/>
      <c r="L14" s="6"/>
      <c r="M14" s="6"/>
    </row>
    <row r="15" spans="1:13">
      <c r="A15" s="6">
        <v>12</v>
      </c>
      <c r="B15" s="31"/>
      <c r="C15" s="24" t="s">
        <v>31</v>
      </c>
      <c r="D15" s="30" t="s">
        <v>31</v>
      </c>
      <c r="E15" s="30" t="s">
        <v>33</v>
      </c>
      <c r="F15" s="30" t="s">
        <v>34</v>
      </c>
      <c r="G15" s="32">
        <v>45</v>
      </c>
      <c r="H15" s="13"/>
      <c r="I15" s="6">
        <v>1</v>
      </c>
      <c r="J15" s="6"/>
      <c r="K15" s="6"/>
      <c r="L15" s="6"/>
      <c r="M15" s="6"/>
    </row>
    <row r="16" ht="24" spans="1:13">
      <c r="A16" s="6">
        <v>13</v>
      </c>
      <c r="B16" s="33"/>
      <c r="C16" s="24" t="s">
        <v>949</v>
      </c>
      <c r="D16" s="30" t="s">
        <v>950</v>
      </c>
      <c r="E16" s="30" t="s">
        <v>951</v>
      </c>
      <c r="F16" s="30" t="s">
        <v>952</v>
      </c>
      <c r="G16" s="30">
        <v>35</v>
      </c>
      <c r="H16" s="15"/>
      <c r="I16" s="6">
        <v>1</v>
      </c>
      <c r="J16" s="6"/>
      <c r="K16" s="6"/>
      <c r="L16" s="6"/>
      <c r="M16" s="6"/>
    </row>
    <row r="17" ht="24" spans="1:13">
      <c r="A17" s="6">
        <v>14</v>
      </c>
      <c r="B17" s="28" t="s">
        <v>953</v>
      </c>
      <c r="C17" s="24" t="s">
        <v>954</v>
      </c>
      <c r="D17" s="24" t="s">
        <v>954</v>
      </c>
      <c r="E17" s="24" t="s">
        <v>955</v>
      </c>
      <c r="F17" s="24" t="s">
        <v>58</v>
      </c>
      <c r="G17" s="24">
        <v>48</v>
      </c>
      <c r="H17" s="9">
        <v>123</v>
      </c>
      <c r="I17" s="6">
        <v>1</v>
      </c>
      <c r="J17" s="6"/>
      <c r="K17" s="6"/>
      <c r="L17" s="6"/>
      <c r="M17" s="6"/>
    </row>
    <row r="18" ht="24" spans="1:13">
      <c r="A18" s="6">
        <v>15</v>
      </c>
      <c r="B18" s="31"/>
      <c r="C18" s="17" t="s">
        <v>185</v>
      </c>
      <c r="D18" s="17" t="s">
        <v>956</v>
      </c>
      <c r="E18" s="17" t="s">
        <v>957</v>
      </c>
      <c r="F18" s="17" t="s">
        <v>55</v>
      </c>
      <c r="G18" s="17">
        <v>65</v>
      </c>
      <c r="H18" s="13"/>
      <c r="I18" s="6">
        <v>1</v>
      </c>
      <c r="J18" s="6"/>
      <c r="K18" s="6"/>
      <c r="L18" s="6"/>
      <c r="M18" s="6"/>
    </row>
    <row r="19" ht="24" spans="1:13">
      <c r="A19" s="6">
        <v>16</v>
      </c>
      <c r="B19" s="31"/>
      <c r="C19" s="17" t="s">
        <v>14</v>
      </c>
      <c r="D19" s="17" t="s">
        <v>932</v>
      </c>
      <c r="E19" s="17" t="s">
        <v>933</v>
      </c>
      <c r="F19" s="17" t="s">
        <v>41</v>
      </c>
      <c r="G19" s="23">
        <v>59</v>
      </c>
      <c r="H19" s="13"/>
      <c r="I19" s="6">
        <v>1</v>
      </c>
      <c r="J19" s="6"/>
      <c r="K19" s="6"/>
      <c r="L19" s="6"/>
      <c r="M19" s="6"/>
    </row>
    <row r="20" spans="1:13">
      <c r="A20" s="6">
        <v>17</v>
      </c>
      <c r="B20" s="33"/>
      <c r="C20" s="34" t="s">
        <v>105</v>
      </c>
      <c r="D20" s="35" t="s">
        <v>105</v>
      </c>
      <c r="E20" s="35" t="s">
        <v>407</v>
      </c>
      <c r="F20" s="35" t="s">
        <v>103</v>
      </c>
      <c r="G20" s="35">
        <v>48</v>
      </c>
      <c r="H20" s="15"/>
      <c r="I20" s="38">
        <v>12</v>
      </c>
      <c r="J20" s="6"/>
      <c r="K20" s="6"/>
      <c r="L20" s="6"/>
      <c r="M20" s="6"/>
    </row>
    <row r="21" ht="24" spans="1:13">
      <c r="A21" s="6">
        <v>18</v>
      </c>
      <c r="B21" s="28" t="s">
        <v>958</v>
      </c>
      <c r="C21" s="24" t="s">
        <v>959</v>
      </c>
      <c r="D21" s="24" t="s">
        <v>954</v>
      </c>
      <c r="E21" s="24" t="s">
        <v>955</v>
      </c>
      <c r="F21" s="24" t="s">
        <v>58</v>
      </c>
      <c r="G21" s="24">
        <v>48</v>
      </c>
      <c r="H21" s="9">
        <v>115</v>
      </c>
      <c r="I21" s="6">
        <v>1</v>
      </c>
      <c r="J21" s="6"/>
      <c r="K21" s="6"/>
      <c r="L21" s="6"/>
      <c r="M21" s="6"/>
    </row>
    <row r="22" ht="24" spans="1:13">
      <c r="A22" s="6">
        <v>19</v>
      </c>
      <c r="B22" s="31"/>
      <c r="C22" s="12" t="s">
        <v>960</v>
      </c>
      <c r="D22" s="30" t="s">
        <v>960</v>
      </c>
      <c r="E22" s="30" t="s">
        <v>961</v>
      </c>
      <c r="F22" s="30" t="s">
        <v>58</v>
      </c>
      <c r="G22" s="30">
        <v>59</v>
      </c>
      <c r="H22" s="13"/>
      <c r="I22" s="6">
        <v>2</v>
      </c>
      <c r="J22" s="6"/>
      <c r="K22" s="6"/>
      <c r="L22" s="6"/>
      <c r="M22" s="6"/>
    </row>
    <row r="23" ht="24" spans="1:13">
      <c r="A23" s="6">
        <v>20</v>
      </c>
      <c r="B23" s="33"/>
      <c r="C23" s="12" t="s">
        <v>962</v>
      </c>
      <c r="D23" s="30" t="s">
        <v>963</v>
      </c>
      <c r="E23" s="30" t="s">
        <v>964</v>
      </c>
      <c r="F23" s="30" t="s">
        <v>785</v>
      </c>
      <c r="G23" s="30">
        <v>49.8</v>
      </c>
      <c r="H23" s="15"/>
      <c r="I23" s="6">
        <v>1</v>
      </c>
      <c r="J23" s="6"/>
      <c r="K23" s="6"/>
      <c r="L23" s="6"/>
      <c r="M23" s="6"/>
    </row>
    <row r="24" ht="24" spans="1:13">
      <c r="A24" s="6">
        <v>21</v>
      </c>
      <c r="B24" s="36" t="s">
        <v>965</v>
      </c>
      <c r="C24" s="30" t="s">
        <v>966</v>
      </c>
      <c r="D24" s="30" t="s">
        <v>967</v>
      </c>
      <c r="E24" s="30" t="s">
        <v>968</v>
      </c>
      <c r="F24" s="30" t="s">
        <v>58</v>
      </c>
      <c r="G24" s="30">
        <v>51.4</v>
      </c>
      <c r="H24" s="9">
        <f>115+123</f>
        <v>238</v>
      </c>
      <c r="I24" s="6">
        <v>1</v>
      </c>
      <c r="J24" s="6"/>
      <c r="K24" s="6"/>
      <c r="L24" s="6"/>
      <c r="M24" s="6"/>
    </row>
    <row r="25" ht="24" spans="1:13">
      <c r="A25" s="6">
        <v>22</v>
      </c>
      <c r="B25" s="36" t="s">
        <v>928</v>
      </c>
      <c r="C25" s="30" t="s">
        <v>68</v>
      </c>
      <c r="D25" s="30" t="s">
        <v>871</v>
      </c>
      <c r="E25" s="30" t="s">
        <v>969</v>
      </c>
      <c r="F25" s="30" t="s">
        <v>873</v>
      </c>
      <c r="G25" s="30">
        <v>40</v>
      </c>
      <c r="H25" s="15"/>
      <c r="I25" s="6"/>
      <c r="J25" s="6"/>
      <c r="K25" s="6"/>
      <c r="L25" s="6"/>
      <c r="M25" s="6"/>
    </row>
    <row r="26" ht="24" spans="1:13">
      <c r="A26" s="6">
        <v>23</v>
      </c>
      <c r="B26" s="30" t="s">
        <v>945</v>
      </c>
      <c r="C26" s="30" t="s">
        <v>39</v>
      </c>
      <c r="D26" s="30" t="s">
        <v>39</v>
      </c>
      <c r="E26" s="30" t="s">
        <v>854</v>
      </c>
      <c r="F26" s="30" t="s">
        <v>855</v>
      </c>
      <c r="G26" s="30">
        <v>55</v>
      </c>
      <c r="H26" s="6">
        <v>123</v>
      </c>
      <c r="I26" s="6"/>
      <c r="J26" s="6"/>
      <c r="K26" s="6"/>
      <c r="L26" s="6"/>
      <c r="M26" s="6"/>
    </row>
    <row r="27" ht="24" spans="1:13">
      <c r="A27" s="6">
        <v>24</v>
      </c>
      <c r="B27" s="30"/>
      <c r="C27" s="24" t="s">
        <v>970</v>
      </c>
      <c r="D27" s="30" t="s">
        <v>971</v>
      </c>
      <c r="E27" s="30" t="s">
        <v>972</v>
      </c>
      <c r="F27" s="37" t="s">
        <v>17</v>
      </c>
      <c r="G27" s="30">
        <v>69.8</v>
      </c>
      <c r="H27" s="6">
        <v>123</v>
      </c>
      <c r="I27" s="6">
        <v>1</v>
      </c>
      <c r="J27" s="6"/>
      <c r="K27" s="6"/>
      <c r="L27" s="6"/>
      <c r="M27" s="6"/>
    </row>
  </sheetData>
  <sortState ref="A4:M24">
    <sortCondition ref="B4:B24"/>
  </sortState>
  <mergeCells count="14">
    <mergeCell ref="A1:M1"/>
    <mergeCell ref="B4:B6"/>
    <mergeCell ref="B8:B13"/>
    <mergeCell ref="B14:B16"/>
    <mergeCell ref="B17:B20"/>
    <mergeCell ref="B21:B23"/>
    <mergeCell ref="B26:B27"/>
    <mergeCell ref="H4:H6"/>
    <mergeCell ref="H8:H11"/>
    <mergeCell ref="H12:H13"/>
    <mergeCell ref="H14:H16"/>
    <mergeCell ref="H17:H20"/>
    <mergeCell ref="H21:H23"/>
    <mergeCell ref="H24:H25"/>
  </mergeCell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4"/>
  <sheetViews>
    <sheetView workbookViewId="0">
      <selection activeCell="A1" sqref="A1:M1"/>
    </sheetView>
  </sheetViews>
  <sheetFormatPr defaultColWidth="9" defaultRowHeight="14.4"/>
  <cols>
    <col min="1" max="1" width="5.55555555555556" style="64" customWidth="1"/>
    <col min="2" max="2" width="12.6666666666667" style="64" customWidth="1"/>
    <col min="3" max="3" width="11.4444444444444" style="64" customWidth="1"/>
    <col min="4" max="4" width="18.8888888888889" style="64" customWidth="1"/>
    <col min="5" max="5" width="9" style="64"/>
    <col min="6" max="6" width="12.1111111111111" style="64" customWidth="1"/>
    <col min="7" max="7" width="6.77777777777778" style="64" customWidth="1"/>
    <col min="8" max="8" width="6.88888888888889" style="64" customWidth="1"/>
    <col min="9" max="9" width="5.44444444444444" style="64" customWidth="1"/>
    <col min="10" max="10" width="6.55555555555556" style="64" customWidth="1"/>
    <col min="11" max="11" width="6.88888888888889" style="64" customWidth="1"/>
    <col min="12" max="12" width="12.1111111111111" style="64" customWidth="1"/>
    <col min="13" max="13" width="13.8888888888889" style="64" customWidth="1"/>
    <col min="14" max="16384" width="9" style="64"/>
  </cols>
  <sheetData>
    <row r="1" ht="25.8" spans="1:13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01"/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</row>
    <row r="3" ht="24" spans="1:13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5" t="s">
        <v>7</v>
      </c>
      <c r="I3" s="4" t="s">
        <v>8</v>
      </c>
      <c r="J3" s="4" t="s">
        <v>9</v>
      </c>
      <c r="K3" s="4" t="s">
        <v>10</v>
      </c>
      <c r="L3" s="4" t="s">
        <v>11</v>
      </c>
      <c r="M3" s="4" t="s">
        <v>12</v>
      </c>
    </row>
    <row r="4" ht="66" customHeight="1" spans="1:13">
      <c r="A4" s="52">
        <v>1</v>
      </c>
      <c r="B4" s="8" t="s">
        <v>129</v>
      </c>
      <c r="C4" s="8" t="s">
        <v>47</v>
      </c>
      <c r="D4" s="8" t="s">
        <v>48</v>
      </c>
      <c r="E4" s="8" t="s">
        <v>49</v>
      </c>
      <c r="F4" s="8" t="s">
        <v>50</v>
      </c>
      <c r="G4" s="8">
        <v>26</v>
      </c>
      <c r="H4" s="52">
        <f>168+134+158+122+117</f>
        <v>699</v>
      </c>
      <c r="I4" s="52"/>
      <c r="J4" s="52"/>
      <c r="K4" s="52"/>
      <c r="L4" s="52"/>
      <c r="M4" s="52"/>
    </row>
    <row r="5" ht="36" spans="1:13">
      <c r="A5" s="52">
        <v>2</v>
      </c>
      <c r="B5" s="8" t="s">
        <v>130</v>
      </c>
      <c r="C5" s="8" t="s">
        <v>89</v>
      </c>
      <c r="D5" s="8" t="s">
        <v>90</v>
      </c>
      <c r="E5" s="8" t="s">
        <v>131</v>
      </c>
      <c r="F5" s="8" t="s">
        <v>92</v>
      </c>
      <c r="G5" s="8">
        <v>23</v>
      </c>
      <c r="H5" s="130">
        <f>354+307+142+127</f>
        <v>930</v>
      </c>
      <c r="I5" s="52"/>
      <c r="J5" s="52"/>
      <c r="K5" s="52"/>
      <c r="L5" s="52"/>
      <c r="M5" s="52"/>
    </row>
    <row r="6" ht="24" spans="1:13">
      <c r="A6" s="52"/>
      <c r="B6" s="8"/>
      <c r="C6" s="30" t="s">
        <v>72</v>
      </c>
      <c r="D6" s="30" t="s">
        <v>72</v>
      </c>
      <c r="E6" s="30" t="s">
        <v>132</v>
      </c>
      <c r="F6" s="30" t="s">
        <v>133</v>
      </c>
      <c r="G6" s="30">
        <v>39.8</v>
      </c>
      <c r="H6" s="131"/>
      <c r="I6" s="52"/>
      <c r="J6" s="52"/>
      <c r="K6" s="52"/>
      <c r="L6" s="52"/>
      <c r="M6" s="52"/>
    </row>
    <row r="7" ht="36" spans="1:13">
      <c r="A7" s="52">
        <v>3</v>
      </c>
      <c r="B7" s="8"/>
      <c r="C7" s="12" t="s">
        <v>93</v>
      </c>
      <c r="D7" s="12" t="s">
        <v>94</v>
      </c>
      <c r="E7" s="12" t="s">
        <v>95</v>
      </c>
      <c r="F7" s="12" t="s">
        <v>96</v>
      </c>
      <c r="G7" s="12">
        <v>57</v>
      </c>
      <c r="H7" s="131"/>
      <c r="I7" s="52"/>
      <c r="J7" s="52"/>
      <c r="K7" s="52"/>
      <c r="L7" s="52"/>
      <c r="M7" s="52"/>
    </row>
    <row r="8" ht="36" spans="1:13">
      <c r="A8" s="52">
        <v>4</v>
      </c>
      <c r="B8" s="8"/>
      <c r="C8" s="12" t="s">
        <v>93</v>
      </c>
      <c r="D8" s="12" t="s">
        <v>97</v>
      </c>
      <c r="E8" s="12" t="s">
        <v>98</v>
      </c>
      <c r="F8" s="12" t="s">
        <v>99</v>
      </c>
      <c r="G8" s="12">
        <v>62</v>
      </c>
      <c r="H8" s="132"/>
      <c r="I8" s="52"/>
      <c r="J8" s="52"/>
      <c r="K8" s="52"/>
      <c r="L8" s="52"/>
      <c r="M8" s="52"/>
    </row>
    <row r="9" ht="24" spans="1:13">
      <c r="A9" s="52">
        <v>5</v>
      </c>
      <c r="B9" s="24" t="s">
        <v>134</v>
      </c>
      <c r="C9" s="12" t="s">
        <v>135</v>
      </c>
      <c r="D9" s="12" t="s">
        <v>136</v>
      </c>
      <c r="E9" s="12" t="s">
        <v>137</v>
      </c>
      <c r="F9" s="12" t="s">
        <v>17</v>
      </c>
      <c r="G9" s="24">
        <v>59.8</v>
      </c>
      <c r="H9" s="130">
        <v>168</v>
      </c>
      <c r="I9" s="30">
        <v>3</v>
      </c>
      <c r="J9" s="52"/>
      <c r="K9" s="52"/>
      <c r="L9" s="52"/>
      <c r="M9" s="52"/>
    </row>
    <row r="10" ht="24" spans="1:13">
      <c r="A10" s="52">
        <v>6</v>
      </c>
      <c r="B10" s="24"/>
      <c r="C10" s="12" t="s">
        <v>138</v>
      </c>
      <c r="D10" s="8" t="s">
        <v>139</v>
      </c>
      <c r="E10" s="8" t="s">
        <v>140</v>
      </c>
      <c r="F10" s="8" t="s">
        <v>55</v>
      </c>
      <c r="G10" s="24">
        <v>68</v>
      </c>
      <c r="H10" s="131"/>
      <c r="I10" s="30">
        <v>6</v>
      </c>
      <c r="J10" s="52"/>
      <c r="K10" s="52"/>
      <c r="L10" s="52"/>
      <c r="M10" s="52"/>
    </row>
    <row r="11" ht="24" spans="1:13">
      <c r="A11" s="52">
        <v>7</v>
      </c>
      <c r="B11" s="24"/>
      <c r="C11" s="12" t="s">
        <v>141</v>
      </c>
      <c r="D11" s="12" t="s">
        <v>142</v>
      </c>
      <c r="E11" s="12" t="s">
        <v>143</v>
      </c>
      <c r="F11" s="12" t="s">
        <v>55</v>
      </c>
      <c r="G11" s="24">
        <v>59</v>
      </c>
      <c r="H11" s="132"/>
      <c r="I11" s="30">
        <v>3</v>
      </c>
      <c r="J11" s="52"/>
      <c r="K11" s="52"/>
      <c r="L11" s="52"/>
      <c r="M11" s="52"/>
    </row>
    <row r="12" ht="24" spans="1:13">
      <c r="A12" s="52">
        <v>8</v>
      </c>
      <c r="B12" s="24" t="s">
        <v>144</v>
      </c>
      <c r="C12" s="12" t="s">
        <v>145</v>
      </c>
      <c r="D12" s="12" t="s">
        <v>146</v>
      </c>
      <c r="E12" s="12" t="s">
        <v>147</v>
      </c>
      <c r="F12" s="12" t="s">
        <v>148</v>
      </c>
      <c r="G12" s="24">
        <v>53</v>
      </c>
      <c r="H12" s="133">
        <f>168+134</f>
        <v>302</v>
      </c>
      <c r="I12" s="30">
        <v>7</v>
      </c>
      <c r="J12" s="52"/>
      <c r="K12" s="52"/>
      <c r="L12" s="52"/>
      <c r="M12" s="52"/>
    </row>
    <row r="13" ht="24" spans="1:13">
      <c r="A13" s="52">
        <v>9</v>
      </c>
      <c r="B13" s="24" t="s">
        <v>149</v>
      </c>
      <c r="C13" s="116" t="s">
        <v>150</v>
      </c>
      <c r="D13" s="116" t="s">
        <v>151</v>
      </c>
      <c r="E13" s="12" t="s">
        <v>152</v>
      </c>
      <c r="F13" s="12" t="s">
        <v>148</v>
      </c>
      <c r="G13" s="24">
        <v>39</v>
      </c>
      <c r="H13" s="130">
        <v>158</v>
      </c>
      <c r="I13" s="30">
        <v>3</v>
      </c>
      <c r="J13" s="52"/>
      <c r="K13" s="52"/>
      <c r="L13" s="52"/>
      <c r="M13" s="52"/>
    </row>
    <row r="14" ht="24" spans="1:13">
      <c r="A14" s="52">
        <v>10</v>
      </c>
      <c r="B14" s="24"/>
      <c r="C14" s="12" t="s">
        <v>153</v>
      </c>
      <c r="D14" s="12" t="s">
        <v>154</v>
      </c>
      <c r="E14" s="12" t="s">
        <v>155</v>
      </c>
      <c r="F14" s="12" t="s">
        <v>148</v>
      </c>
      <c r="G14" s="24">
        <v>47</v>
      </c>
      <c r="H14" s="132"/>
      <c r="I14" s="30">
        <v>3</v>
      </c>
      <c r="J14" s="52"/>
      <c r="K14" s="52"/>
      <c r="L14" s="52"/>
      <c r="M14" s="52"/>
    </row>
    <row r="15" ht="24" spans="1:13">
      <c r="A15" s="52">
        <v>11</v>
      </c>
      <c r="B15" s="24" t="s">
        <v>156</v>
      </c>
      <c r="C15" s="24" t="s">
        <v>157</v>
      </c>
      <c r="D15" s="12" t="s">
        <v>158</v>
      </c>
      <c r="E15" s="12" t="s">
        <v>159</v>
      </c>
      <c r="F15" s="12" t="s">
        <v>55</v>
      </c>
      <c r="G15" s="24">
        <v>59.5</v>
      </c>
      <c r="H15" s="52">
        <f>158+142</f>
        <v>300</v>
      </c>
      <c r="I15" s="30">
        <v>3</v>
      </c>
      <c r="J15" s="52"/>
      <c r="K15" s="52"/>
      <c r="L15" s="52"/>
      <c r="M15" s="52"/>
    </row>
    <row r="16" ht="24" spans="1:13">
      <c r="A16" s="52">
        <v>12</v>
      </c>
      <c r="B16" s="24" t="s">
        <v>160</v>
      </c>
      <c r="C16" s="12" t="s">
        <v>161</v>
      </c>
      <c r="D16" s="12" t="s">
        <v>162</v>
      </c>
      <c r="E16" s="12" t="s">
        <v>163</v>
      </c>
      <c r="F16" s="12" t="s">
        <v>17</v>
      </c>
      <c r="G16" s="24">
        <v>55</v>
      </c>
      <c r="H16" s="130">
        <v>134</v>
      </c>
      <c r="I16" s="30">
        <v>5</v>
      </c>
      <c r="J16" s="52"/>
      <c r="K16" s="52"/>
      <c r="L16" s="52"/>
      <c r="M16" s="52"/>
    </row>
    <row r="17" ht="24" spans="1:13">
      <c r="A17" s="52">
        <v>13</v>
      </c>
      <c r="B17" s="24"/>
      <c r="C17" s="12" t="s">
        <v>164</v>
      </c>
      <c r="D17" s="12" t="s">
        <v>164</v>
      </c>
      <c r="E17" s="12" t="s">
        <v>137</v>
      </c>
      <c r="F17" s="12" t="s">
        <v>17</v>
      </c>
      <c r="G17" s="24">
        <v>59.8</v>
      </c>
      <c r="H17" s="132"/>
      <c r="I17" s="30">
        <v>1</v>
      </c>
      <c r="J17" s="52"/>
      <c r="K17" s="52"/>
      <c r="L17" s="52"/>
      <c r="M17" s="52"/>
    </row>
    <row r="18" ht="36" spans="1:13">
      <c r="A18" s="52">
        <v>14</v>
      </c>
      <c r="B18" s="24" t="s">
        <v>165</v>
      </c>
      <c r="C18" s="12" t="s">
        <v>166</v>
      </c>
      <c r="D18" s="8" t="s">
        <v>167</v>
      </c>
      <c r="E18" s="12" t="s">
        <v>168</v>
      </c>
      <c r="F18" s="8" t="s">
        <v>17</v>
      </c>
      <c r="G18" s="24">
        <v>69.8</v>
      </c>
      <c r="H18" s="130">
        <v>122</v>
      </c>
      <c r="I18" s="30">
        <v>2</v>
      </c>
      <c r="J18" s="52"/>
      <c r="K18" s="52"/>
      <c r="L18" s="52"/>
      <c r="M18" s="52"/>
    </row>
    <row r="19" ht="24" spans="1:13">
      <c r="A19" s="52">
        <v>15</v>
      </c>
      <c r="B19" s="24"/>
      <c r="C19" s="12" t="s">
        <v>169</v>
      </c>
      <c r="D19" s="24" t="s">
        <v>170</v>
      </c>
      <c r="E19" s="24" t="s">
        <v>171</v>
      </c>
      <c r="F19" s="24" t="s">
        <v>41</v>
      </c>
      <c r="G19" s="24">
        <v>69</v>
      </c>
      <c r="H19" s="131"/>
      <c r="I19" s="30">
        <v>1</v>
      </c>
      <c r="J19" s="52"/>
      <c r="K19" s="52"/>
      <c r="L19" s="52"/>
      <c r="M19" s="52"/>
    </row>
    <row r="20" ht="24" spans="1:13">
      <c r="A20" s="52">
        <v>16</v>
      </c>
      <c r="B20" s="24"/>
      <c r="C20" s="12" t="s">
        <v>172</v>
      </c>
      <c r="D20" s="12" t="s">
        <v>173</v>
      </c>
      <c r="E20" s="12" t="s">
        <v>174</v>
      </c>
      <c r="F20" s="24" t="s">
        <v>17</v>
      </c>
      <c r="G20" s="24">
        <v>69.8</v>
      </c>
      <c r="H20" s="131"/>
      <c r="I20" s="30">
        <v>1</v>
      </c>
      <c r="J20" s="52"/>
      <c r="K20" s="52"/>
      <c r="L20" s="52"/>
      <c r="M20" s="52"/>
    </row>
    <row r="21" ht="24" spans="1:13">
      <c r="A21" s="52">
        <v>17</v>
      </c>
      <c r="B21" s="24"/>
      <c r="C21" s="12" t="s">
        <v>175</v>
      </c>
      <c r="D21" s="24" t="s">
        <v>176</v>
      </c>
      <c r="E21" s="12" t="s">
        <v>174</v>
      </c>
      <c r="F21" s="24" t="s">
        <v>17</v>
      </c>
      <c r="G21" s="24">
        <v>69.8</v>
      </c>
      <c r="H21" s="132"/>
      <c r="I21" s="30">
        <v>1</v>
      </c>
      <c r="J21" s="52"/>
      <c r="K21" s="52"/>
      <c r="L21" s="52"/>
      <c r="M21" s="52"/>
    </row>
    <row r="22" ht="24" spans="1:13">
      <c r="A22" s="52">
        <v>18</v>
      </c>
      <c r="B22" s="24" t="s">
        <v>177</v>
      </c>
      <c r="C22" s="12" t="s">
        <v>178</v>
      </c>
      <c r="D22" s="12" t="s">
        <v>179</v>
      </c>
      <c r="E22" s="12" t="s">
        <v>180</v>
      </c>
      <c r="F22" s="17" t="s">
        <v>148</v>
      </c>
      <c r="G22" s="24">
        <v>39</v>
      </c>
      <c r="H22" s="52">
        <v>354</v>
      </c>
      <c r="I22" s="30">
        <v>4</v>
      </c>
      <c r="J22" s="52"/>
      <c r="K22" s="52"/>
      <c r="L22" s="52"/>
      <c r="M22" s="52"/>
    </row>
    <row r="23" ht="48" spans="1:13">
      <c r="A23" s="52">
        <v>19</v>
      </c>
      <c r="B23" s="24" t="s">
        <v>130</v>
      </c>
      <c r="C23" s="12" t="s">
        <v>181</v>
      </c>
      <c r="D23" s="12" t="s">
        <v>182</v>
      </c>
      <c r="E23" s="12" t="s">
        <v>183</v>
      </c>
      <c r="F23" s="12" t="s">
        <v>58</v>
      </c>
      <c r="G23" s="24">
        <v>50</v>
      </c>
      <c r="H23" s="52">
        <f>354+307+142+127</f>
        <v>930</v>
      </c>
      <c r="I23" s="30">
        <v>8</v>
      </c>
      <c r="J23" s="52"/>
      <c r="K23" s="52"/>
      <c r="L23" s="52"/>
      <c r="M23" s="52"/>
    </row>
    <row r="24" ht="24" spans="1:13">
      <c r="A24" s="52">
        <v>20</v>
      </c>
      <c r="B24" s="24" t="s">
        <v>184</v>
      </c>
      <c r="C24" s="12" t="s">
        <v>185</v>
      </c>
      <c r="D24" s="24" t="s">
        <v>186</v>
      </c>
      <c r="E24" s="24" t="s">
        <v>187</v>
      </c>
      <c r="F24" s="17" t="s">
        <v>148</v>
      </c>
      <c r="G24" s="24">
        <v>67</v>
      </c>
      <c r="H24" s="52">
        <f>354+142</f>
        <v>496</v>
      </c>
      <c r="I24" s="30">
        <v>7</v>
      </c>
      <c r="J24" s="52"/>
      <c r="K24" s="52"/>
      <c r="L24" s="52"/>
      <c r="M24" s="52"/>
    </row>
    <row r="25" ht="21.6" spans="1:13">
      <c r="A25" s="52">
        <v>21</v>
      </c>
      <c r="B25" s="24" t="s">
        <v>188</v>
      </c>
      <c r="C25" s="12" t="s">
        <v>189</v>
      </c>
      <c r="D25" s="134" t="s">
        <v>190</v>
      </c>
      <c r="E25" s="134" t="s">
        <v>191</v>
      </c>
      <c r="F25" s="134" t="s">
        <v>192</v>
      </c>
      <c r="G25" s="24">
        <v>59.8</v>
      </c>
      <c r="H25" s="130">
        <v>307</v>
      </c>
      <c r="I25" s="30">
        <v>4</v>
      </c>
      <c r="J25" s="52"/>
      <c r="K25" s="52"/>
      <c r="L25" s="52"/>
      <c r="M25" s="52"/>
    </row>
    <row r="26" ht="24" spans="1:13">
      <c r="A26" s="52">
        <v>22</v>
      </c>
      <c r="B26" s="24"/>
      <c r="C26" s="12" t="s">
        <v>193</v>
      </c>
      <c r="D26" s="12" t="s">
        <v>194</v>
      </c>
      <c r="E26" s="12" t="s">
        <v>195</v>
      </c>
      <c r="F26" s="12" t="s">
        <v>55</v>
      </c>
      <c r="G26" s="24">
        <v>65</v>
      </c>
      <c r="H26" s="131"/>
      <c r="I26" s="30">
        <v>4</v>
      </c>
      <c r="J26" s="52"/>
      <c r="K26" s="52"/>
      <c r="L26" s="52"/>
      <c r="M26" s="52"/>
    </row>
    <row r="27" ht="24" spans="1:13">
      <c r="A27" s="52">
        <v>23</v>
      </c>
      <c r="B27" s="24"/>
      <c r="C27" s="12" t="s">
        <v>193</v>
      </c>
      <c r="D27" s="12" t="s">
        <v>196</v>
      </c>
      <c r="E27" s="12" t="s">
        <v>195</v>
      </c>
      <c r="F27" s="12" t="s">
        <v>55</v>
      </c>
      <c r="G27" s="24">
        <v>49.8</v>
      </c>
      <c r="H27" s="132"/>
      <c r="I27" s="30">
        <v>4</v>
      </c>
      <c r="J27" s="52"/>
      <c r="K27" s="52"/>
      <c r="L27" s="52"/>
      <c r="M27" s="52"/>
    </row>
    <row r="28" ht="37" customHeight="1" spans="1:13">
      <c r="A28" s="52">
        <v>24</v>
      </c>
      <c r="B28" s="24" t="s">
        <v>197</v>
      </c>
      <c r="C28" s="12" t="s">
        <v>198</v>
      </c>
      <c r="D28" s="12" t="s">
        <v>199</v>
      </c>
      <c r="E28" s="12" t="s">
        <v>200</v>
      </c>
      <c r="F28" s="12" t="s">
        <v>17</v>
      </c>
      <c r="G28" s="32">
        <v>59.8</v>
      </c>
      <c r="H28" s="52">
        <f>142+127</f>
        <v>269</v>
      </c>
      <c r="I28" s="30">
        <v>3</v>
      </c>
      <c r="J28" s="52"/>
      <c r="K28" s="52"/>
      <c r="L28" s="52"/>
      <c r="M28" s="52"/>
    </row>
    <row r="29" ht="27" customHeight="1" spans="1:13">
      <c r="A29" s="52">
        <v>25</v>
      </c>
      <c r="B29" s="24" t="s">
        <v>201</v>
      </c>
      <c r="C29" s="12" t="s">
        <v>202</v>
      </c>
      <c r="D29" s="24" t="s">
        <v>203</v>
      </c>
      <c r="E29" s="12" t="s">
        <v>174</v>
      </c>
      <c r="F29" s="24" t="s">
        <v>17</v>
      </c>
      <c r="G29" s="24">
        <v>79.8</v>
      </c>
      <c r="H29" s="52">
        <v>127</v>
      </c>
      <c r="I29" s="30">
        <v>1</v>
      </c>
      <c r="J29" s="52"/>
      <c r="K29" s="52"/>
      <c r="L29" s="52"/>
      <c r="M29" s="52"/>
    </row>
    <row r="30" ht="28" customHeight="1" spans="1:13">
      <c r="A30" s="52">
        <v>26</v>
      </c>
      <c r="B30" s="24" t="s">
        <v>204</v>
      </c>
      <c r="C30" s="12" t="s">
        <v>205</v>
      </c>
      <c r="D30" s="24" t="s">
        <v>206</v>
      </c>
      <c r="E30" s="24" t="s">
        <v>207</v>
      </c>
      <c r="F30" s="24" t="s">
        <v>208</v>
      </c>
      <c r="G30" s="24">
        <v>65.8</v>
      </c>
      <c r="H30" s="130">
        <v>117</v>
      </c>
      <c r="I30" s="30">
        <v>2</v>
      </c>
      <c r="J30" s="52"/>
      <c r="K30" s="52"/>
      <c r="L30" s="52"/>
      <c r="M30" s="52"/>
    </row>
    <row r="31" ht="24" customHeight="1" spans="1:13">
      <c r="A31" s="52">
        <v>27</v>
      </c>
      <c r="B31" s="24"/>
      <c r="C31" s="12" t="s">
        <v>209</v>
      </c>
      <c r="D31" s="24" t="s">
        <v>210</v>
      </c>
      <c r="E31" s="24" t="s">
        <v>211</v>
      </c>
      <c r="F31" s="24" t="s">
        <v>212</v>
      </c>
      <c r="G31" s="24">
        <v>49</v>
      </c>
      <c r="H31" s="131"/>
      <c r="I31" s="30">
        <v>1</v>
      </c>
      <c r="J31" s="52"/>
      <c r="K31" s="52"/>
      <c r="L31" s="52"/>
      <c r="M31" s="52"/>
    </row>
    <row r="32" ht="24" spans="1:13">
      <c r="A32" s="52">
        <v>28</v>
      </c>
      <c r="B32" s="24"/>
      <c r="C32" s="12" t="s">
        <v>213</v>
      </c>
      <c r="D32" s="24" t="s">
        <v>214</v>
      </c>
      <c r="E32" s="24" t="s">
        <v>215</v>
      </c>
      <c r="F32" s="24" t="s">
        <v>148</v>
      </c>
      <c r="G32" s="24">
        <v>79</v>
      </c>
      <c r="H32" s="131"/>
      <c r="I32" s="30">
        <v>2</v>
      </c>
      <c r="J32" s="52"/>
      <c r="K32" s="52"/>
      <c r="L32" s="52"/>
      <c r="M32" s="52"/>
    </row>
    <row r="33" ht="27" customHeight="1" spans="1:13">
      <c r="A33" s="52">
        <v>29</v>
      </c>
      <c r="B33" s="24"/>
      <c r="C33" s="12" t="s">
        <v>216</v>
      </c>
      <c r="D33" s="24" t="s">
        <v>217</v>
      </c>
      <c r="E33" s="24" t="s">
        <v>218</v>
      </c>
      <c r="F33" s="24" t="s">
        <v>212</v>
      </c>
      <c r="G33" s="24">
        <v>56</v>
      </c>
      <c r="H33" s="131"/>
      <c r="I33" s="30">
        <v>2</v>
      </c>
      <c r="J33" s="52"/>
      <c r="K33" s="52"/>
      <c r="L33" s="52"/>
      <c r="M33" s="52"/>
    </row>
    <row r="34" ht="27" customHeight="1" spans="1:13">
      <c r="A34" s="52">
        <v>30</v>
      </c>
      <c r="B34" s="24"/>
      <c r="C34" s="24" t="s">
        <v>93</v>
      </c>
      <c r="D34" s="12" t="s">
        <v>118</v>
      </c>
      <c r="E34" s="24" t="s">
        <v>119</v>
      </c>
      <c r="F34" s="24" t="s">
        <v>120</v>
      </c>
      <c r="G34" s="24">
        <v>42.9</v>
      </c>
      <c r="H34" s="132"/>
      <c r="I34" s="52"/>
      <c r="J34" s="52"/>
      <c r="K34" s="52"/>
      <c r="L34" s="52"/>
      <c r="M34" s="52"/>
    </row>
  </sheetData>
  <sortState ref="A4:M28">
    <sortCondition ref="B4:B28"/>
  </sortState>
  <mergeCells count="15">
    <mergeCell ref="A1:M1"/>
    <mergeCell ref="B5:B8"/>
    <mergeCell ref="B9:B11"/>
    <mergeCell ref="B13:B14"/>
    <mergeCell ref="B16:B17"/>
    <mergeCell ref="B18:B21"/>
    <mergeCell ref="B25:B27"/>
    <mergeCell ref="B30:B34"/>
    <mergeCell ref="H5:H8"/>
    <mergeCell ref="H9:H11"/>
    <mergeCell ref="H13:H14"/>
    <mergeCell ref="H16:H17"/>
    <mergeCell ref="H18:H21"/>
    <mergeCell ref="H25:H27"/>
    <mergeCell ref="H30:H34"/>
  </mergeCells>
  <pageMargins left="0.7" right="0.7" top="0.75" bottom="0.75" header="0.3" footer="0.3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2"/>
  <sheetViews>
    <sheetView workbookViewId="0">
      <selection activeCell="A1" sqref="A1:M1"/>
    </sheetView>
  </sheetViews>
  <sheetFormatPr defaultColWidth="8.88888888888889" defaultRowHeight="14.4"/>
  <cols>
    <col min="1" max="1" width="5.11111111111111" style="64" customWidth="1"/>
    <col min="2" max="2" width="11.4444444444444" style="64" customWidth="1"/>
    <col min="3" max="3" width="11.5555555555556" style="64" customWidth="1"/>
    <col min="4" max="4" width="22" style="64" customWidth="1"/>
    <col min="5" max="5" width="8.88888888888889" style="64"/>
    <col min="6" max="6" width="11.7777777777778" style="64" customWidth="1"/>
    <col min="7" max="7" width="6.88888888888889" style="64" customWidth="1"/>
    <col min="8" max="8" width="6.77777777777778" style="64" customWidth="1"/>
    <col min="9" max="10" width="6.66666666666667" style="64" customWidth="1"/>
    <col min="11" max="11" width="7.55555555555556" style="64" customWidth="1"/>
    <col min="12" max="12" width="11.7777777777778" style="64" customWidth="1"/>
    <col min="13" max="13" width="9.88888888888889" style="64" customWidth="1"/>
    <col min="14" max="16384" width="8.88888888888889" style="64"/>
  </cols>
  <sheetData>
    <row r="1" ht="25.8" spans="1:13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01"/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</row>
    <row r="3" ht="24" spans="1:13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5" t="s">
        <v>7</v>
      </c>
      <c r="I3" s="4" t="s">
        <v>8</v>
      </c>
      <c r="J3" s="4" t="s">
        <v>9</v>
      </c>
      <c r="K3" s="4" t="s">
        <v>10</v>
      </c>
      <c r="L3" s="4" t="s">
        <v>11</v>
      </c>
      <c r="M3" s="4" t="s">
        <v>12</v>
      </c>
    </row>
    <row r="4" ht="36" spans="1:13">
      <c r="A4" s="73">
        <v>1</v>
      </c>
      <c r="B4" s="8" t="s">
        <v>219</v>
      </c>
      <c r="C4" s="8" t="s">
        <v>89</v>
      </c>
      <c r="D4" s="8" t="s">
        <v>90</v>
      </c>
      <c r="E4" s="8" t="s">
        <v>131</v>
      </c>
      <c r="F4" s="8" t="s">
        <v>92</v>
      </c>
      <c r="G4" s="8">
        <v>23</v>
      </c>
      <c r="H4" s="73">
        <f>222+151</f>
        <v>373</v>
      </c>
      <c r="I4" s="73"/>
      <c r="J4" s="73"/>
      <c r="K4" s="73"/>
      <c r="L4" s="73"/>
      <c r="M4" s="73"/>
    </row>
    <row r="5" ht="48" spans="1:13">
      <c r="A5" s="73">
        <v>2</v>
      </c>
      <c r="B5" s="8" t="s">
        <v>220</v>
      </c>
      <c r="C5" s="8" t="s">
        <v>47</v>
      </c>
      <c r="D5" s="8" t="s">
        <v>48</v>
      </c>
      <c r="E5" s="8" t="s">
        <v>49</v>
      </c>
      <c r="F5" s="8" t="s">
        <v>50</v>
      </c>
      <c r="G5" s="8">
        <v>26</v>
      </c>
      <c r="H5" s="73">
        <f>193+171</f>
        <v>364</v>
      </c>
      <c r="I5" s="73"/>
      <c r="J5" s="73"/>
      <c r="K5" s="73"/>
      <c r="L5" s="73"/>
      <c r="M5" s="73"/>
    </row>
    <row r="6" ht="24" spans="1:13">
      <c r="A6" s="73">
        <v>3</v>
      </c>
      <c r="B6" s="12" t="s">
        <v>221</v>
      </c>
      <c r="C6" s="12" t="s">
        <v>222</v>
      </c>
      <c r="D6" s="12" t="s">
        <v>223</v>
      </c>
      <c r="E6" s="11" t="s">
        <v>224</v>
      </c>
      <c r="F6" s="11" t="s">
        <v>96</v>
      </c>
      <c r="G6" s="66">
        <v>45</v>
      </c>
      <c r="H6" s="98">
        <v>171</v>
      </c>
      <c r="I6" s="11">
        <v>1</v>
      </c>
      <c r="J6" s="73"/>
      <c r="K6" s="73"/>
      <c r="L6" s="73"/>
      <c r="M6" s="73"/>
    </row>
    <row r="7" ht="36" spans="1:13">
      <c r="A7" s="73">
        <v>4</v>
      </c>
      <c r="B7" s="12"/>
      <c r="C7" s="12" t="s">
        <v>225</v>
      </c>
      <c r="D7" s="12" t="s">
        <v>226</v>
      </c>
      <c r="E7" s="11" t="s">
        <v>227</v>
      </c>
      <c r="F7" s="11" t="s">
        <v>84</v>
      </c>
      <c r="G7" s="11">
        <v>43</v>
      </c>
      <c r="H7" s="99"/>
      <c r="I7" s="11">
        <v>1</v>
      </c>
      <c r="J7" s="73"/>
      <c r="K7" s="73"/>
      <c r="L7" s="73"/>
      <c r="M7" s="73"/>
    </row>
    <row r="8" ht="36" spans="1:13">
      <c r="A8" s="73">
        <v>5</v>
      </c>
      <c r="B8" s="12"/>
      <c r="C8" s="12" t="s">
        <v>228</v>
      </c>
      <c r="D8" s="12" t="s">
        <v>229</v>
      </c>
      <c r="E8" s="11" t="s">
        <v>230</v>
      </c>
      <c r="F8" s="11" t="s">
        <v>231</v>
      </c>
      <c r="G8" s="11">
        <v>70</v>
      </c>
      <c r="H8" s="100"/>
      <c r="I8" s="11">
        <v>1</v>
      </c>
      <c r="J8" s="73"/>
      <c r="K8" s="73"/>
      <c r="L8" s="73"/>
      <c r="M8" s="73"/>
    </row>
    <row r="9" ht="24" spans="1:13">
      <c r="A9" s="73">
        <v>6</v>
      </c>
      <c r="B9" s="11" t="s">
        <v>232</v>
      </c>
      <c r="C9" s="11" t="s">
        <v>233</v>
      </c>
      <c r="D9" s="11" t="s">
        <v>234</v>
      </c>
      <c r="E9" s="11" t="s">
        <v>235</v>
      </c>
      <c r="F9" s="129" t="s">
        <v>231</v>
      </c>
      <c r="G9" s="11">
        <v>39</v>
      </c>
      <c r="H9" s="98">
        <v>193</v>
      </c>
      <c r="I9" s="11">
        <v>1</v>
      </c>
      <c r="J9" s="73"/>
      <c r="K9" s="73"/>
      <c r="L9" s="73"/>
      <c r="M9" s="73"/>
    </row>
    <row r="10" ht="31" customHeight="1" spans="1:13">
      <c r="A10" s="73">
        <v>7</v>
      </c>
      <c r="B10" s="11"/>
      <c r="C10" s="11" t="s">
        <v>236</v>
      </c>
      <c r="D10" s="11" t="s">
        <v>237</v>
      </c>
      <c r="E10" s="11" t="s">
        <v>238</v>
      </c>
      <c r="F10" s="129" t="s">
        <v>231</v>
      </c>
      <c r="G10" s="11">
        <v>39</v>
      </c>
      <c r="H10" s="100"/>
      <c r="I10" s="11">
        <v>2</v>
      </c>
      <c r="J10" s="73"/>
      <c r="K10" s="73"/>
      <c r="L10" s="73"/>
      <c r="M10" s="73"/>
    </row>
    <row r="11" ht="24" spans="1:13">
      <c r="A11" s="73">
        <v>8</v>
      </c>
      <c r="B11" s="11" t="s">
        <v>220</v>
      </c>
      <c r="C11" s="11" t="s">
        <v>239</v>
      </c>
      <c r="D11" s="17" t="s">
        <v>240</v>
      </c>
      <c r="E11" s="12" t="s">
        <v>241</v>
      </c>
      <c r="F11" s="129" t="s">
        <v>231</v>
      </c>
      <c r="G11" s="11">
        <v>58</v>
      </c>
      <c r="H11" s="98">
        <f>193+171</f>
        <v>364</v>
      </c>
      <c r="I11" s="11">
        <v>5</v>
      </c>
      <c r="J11" s="73"/>
      <c r="K11" s="73"/>
      <c r="L11" s="73"/>
      <c r="M11" s="73"/>
    </row>
    <row r="12" ht="36" spans="1:13">
      <c r="A12" s="73">
        <v>9</v>
      </c>
      <c r="B12" s="11"/>
      <c r="C12" s="11" t="s">
        <v>242</v>
      </c>
      <c r="D12" s="11" t="s">
        <v>243</v>
      </c>
      <c r="E12" s="11" t="s">
        <v>244</v>
      </c>
      <c r="F12" s="11" t="s">
        <v>245</v>
      </c>
      <c r="G12" s="66">
        <v>78</v>
      </c>
      <c r="H12" s="100"/>
      <c r="I12" s="11">
        <v>4</v>
      </c>
      <c r="J12" s="73"/>
      <c r="K12" s="73"/>
      <c r="L12" s="73"/>
      <c r="M12" s="73"/>
    </row>
    <row r="13" ht="24" spans="1:13">
      <c r="A13" s="73">
        <v>10</v>
      </c>
      <c r="B13" s="12" t="s">
        <v>246</v>
      </c>
      <c r="C13" s="12" t="s">
        <v>247</v>
      </c>
      <c r="D13" s="12" t="s">
        <v>248</v>
      </c>
      <c r="E13" s="12" t="s">
        <v>249</v>
      </c>
      <c r="F13" s="12" t="s">
        <v>120</v>
      </c>
      <c r="G13" s="11">
        <v>49.9</v>
      </c>
      <c r="H13" s="98">
        <v>151</v>
      </c>
      <c r="I13" s="11">
        <v>1</v>
      </c>
      <c r="J13" s="73"/>
      <c r="K13" s="73"/>
      <c r="L13" s="73"/>
      <c r="M13" s="73"/>
    </row>
    <row r="14" ht="24" spans="1:13">
      <c r="A14" s="73">
        <v>11</v>
      </c>
      <c r="B14" s="12"/>
      <c r="C14" s="12" t="s">
        <v>250</v>
      </c>
      <c r="D14" s="12" t="s">
        <v>251</v>
      </c>
      <c r="E14" s="12" t="s">
        <v>252</v>
      </c>
      <c r="F14" s="12" t="s">
        <v>96</v>
      </c>
      <c r="G14" s="11">
        <v>49</v>
      </c>
      <c r="H14" s="99"/>
      <c r="I14" s="11">
        <v>2</v>
      </c>
      <c r="J14" s="73"/>
      <c r="K14" s="73"/>
      <c r="L14" s="73"/>
      <c r="M14" s="73"/>
    </row>
    <row r="15" ht="26" customHeight="1" spans="1:13">
      <c r="A15" s="73">
        <v>12</v>
      </c>
      <c r="B15" s="12"/>
      <c r="C15" s="12" t="s">
        <v>253</v>
      </c>
      <c r="D15" s="12" t="s">
        <v>254</v>
      </c>
      <c r="E15" s="12" t="s">
        <v>255</v>
      </c>
      <c r="F15" s="12" t="s">
        <v>96</v>
      </c>
      <c r="G15" s="11">
        <v>68</v>
      </c>
      <c r="H15" s="99"/>
      <c r="I15" s="11">
        <v>2</v>
      </c>
      <c r="J15" s="73"/>
      <c r="K15" s="73"/>
      <c r="L15" s="73"/>
      <c r="M15" s="73"/>
    </row>
    <row r="16" ht="28" customHeight="1" spans="1:13">
      <c r="A16" s="73">
        <v>13</v>
      </c>
      <c r="B16" s="12"/>
      <c r="C16" s="12" t="s">
        <v>256</v>
      </c>
      <c r="D16" s="12" t="s">
        <v>257</v>
      </c>
      <c r="E16" s="11" t="s">
        <v>258</v>
      </c>
      <c r="F16" s="11" t="s">
        <v>58</v>
      </c>
      <c r="G16" s="11">
        <v>35</v>
      </c>
      <c r="H16" s="100"/>
      <c r="I16" s="11">
        <v>1</v>
      </c>
      <c r="J16" s="73"/>
      <c r="K16" s="73"/>
      <c r="L16" s="73"/>
      <c r="M16" s="73"/>
    </row>
    <row r="17" ht="24" spans="1:13">
      <c r="A17" s="73">
        <v>14</v>
      </c>
      <c r="B17" s="11" t="s">
        <v>259</v>
      </c>
      <c r="C17" s="11" t="s">
        <v>260</v>
      </c>
      <c r="D17" s="11" t="s">
        <v>261</v>
      </c>
      <c r="E17" s="11" t="s">
        <v>238</v>
      </c>
      <c r="F17" s="129" t="s">
        <v>231</v>
      </c>
      <c r="G17" s="11">
        <v>65</v>
      </c>
      <c r="H17" s="98">
        <v>222</v>
      </c>
      <c r="I17" s="11">
        <v>5</v>
      </c>
      <c r="J17" s="73"/>
      <c r="K17" s="73"/>
      <c r="L17" s="73"/>
      <c r="M17" s="73"/>
    </row>
    <row r="18" ht="24" spans="1:13">
      <c r="A18" s="73">
        <v>15</v>
      </c>
      <c r="B18" s="11"/>
      <c r="C18" s="11" t="s">
        <v>262</v>
      </c>
      <c r="D18" s="11" t="s">
        <v>263</v>
      </c>
      <c r="E18" s="11" t="s">
        <v>264</v>
      </c>
      <c r="F18" s="129" t="s">
        <v>231</v>
      </c>
      <c r="G18" s="11">
        <v>62</v>
      </c>
      <c r="H18" s="99"/>
      <c r="I18" s="11">
        <v>2</v>
      </c>
      <c r="J18" s="73"/>
      <c r="K18" s="73"/>
      <c r="L18" s="73"/>
      <c r="M18" s="73"/>
    </row>
    <row r="19" ht="24" spans="1:13">
      <c r="A19" s="73">
        <v>16</v>
      </c>
      <c r="B19" s="11"/>
      <c r="C19" s="12" t="s">
        <v>265</v>
      </c>
      <c r="D19" s="12" t="s">
        <v>266</v>
      </c>
      <c r="E19" s="11" t="s">
        <v>238</v>
      </c>
      <c r="F19" s="129" t="s">
        <v>231</v>
      </c>
      <c r="G19" s="66">
        <v>52</v>
      </c>
      <c r="H19" s="100"/>
      <c r="I19" s="11">
        <v>1</v>
      </c>
      <c r="J19" s="73"/>
      <c r="K19" s="73"/>
      <c r="L19" s="73"/>
      <c r="M19" s="73"/>
    </row>
    <row r="20" ht="24" spans="1:13">
      <c r="A20" s="73">
        <v>17</v>
      </c>
      <c r="B20" s="11" t="s">
        <v>219</v>
      </c>
      <c r="C20" s="11" t="s">
        <v>267</v>
      </c>
      <c r="D20" s="11" t="s">
        <v>268</v>
      </c>
      <c r="E20" s="11" t="s">
        <v>238</v>
      </c>
      <c r="F20" s="129" t="s">
        <v>231</v>
      </c>
      <c r="G20" s="66">
        <v>38</v>
      </c>
      <c r="H20" s="98">
        <f>222+151</f>
        <v>373</v>
      </c>
      <c r="I20" s="11">
        <v>2</v>
      </c>
      <c r="J20" s="73"/>
      <c r="K20" s="73"/>
      <c r="L20" s="73"/>
      <c r="M20" s="73"/>
    </row>
    <row r="21" ht="24" spans="1:13">
      <c r="A21" s="73">
        <v>18</v>
      </c>
      <c r="B21" s="11"/>
      <c r="C21" s="11" t="s">
        <v>269</v>
      </c>
      <c r="D21" s="11" t="s">
        <v>270</v>
      </c>
      <c r="E21" s="11" t="s">
        <v>271</v>
      </c>
      <c r="F21" s="11" t="s">
        <v>272</v>
      </c>
      <c r="G21" s="66">
        <v>62.9</v>
      </c>
      <c r="H21" s="99"/>
      <c r="I21" s="11">
        <v>2</v>
      </c>
      <c r="J21" s="73"/>
      <c r="K21" s="73"/>
      <c r="L21" s="73"/>
      <c r="M21" s="73"/>
    </row>
    <row r="22" ht="24" spans="1:13">
      <c r="A22" s="73">
        <v>19</v>
      </c>
      <c r="B22" s="11"/>
      <c r="C22" s="12" t="s">
        <v>273</v>
      </c>
      <c r="D22" s="12" t="s">
        <v>274</v>
      </c>
      <c r="E22" s="11" t="s">
        <v>275</v>
      </c>
      <c r="F22" s="11" t="s">
        <v>276</v>
      </c>
      <c r="G22" s="11">
        <v>68</v>
      </c>
      <c r="H22" s="100"/>
      <c r="I22" s="11">
        <v>3</v>
      </c>
      <c r="J22" s="73"/>
      <c r="K22" s="73"/>
      <c r="L22" s="73"/>
      <c r="M22" s="73"/>
    </row>
  </sheetData>
  <sortState ref="A4:M22">
    <sortCondition ref="B4:B22"/>
  </sortState>
  <mergeCells count="13">
    <mergeCell ref="A1:M1"/>
    <mergeCell ref="B6:B8"/>
    <mergeCell ref="B9:B10"/>
    <mergeCell ref="B11:B12"/>
    <mergeCell ref="B13:B16"/>
    <mergeCell ref="B17:B19"/>
    <mergeCell ref="B20:B22"/>
    <mergeCell ref="H6:H8"/>
    <mergeCell ref="H9:H10"/>
    <mergeCell ref="H11:H12"/>
    <mergeCell ref="H13:H16"/>
    <mergeCell ref="H17:H19"/>
    <mergeCell ref="H20:H22"/>
  </mergeCells>
  <dataValidations count="1">
    <dataValidation type="list" allowBlank="1" showInputMessage="1" showErrorMessage="1" sqref="F6:F14">
      <formula1>[1]相关内置字段!#REF!</formula1>
    </dataValidation>
  </dataValidations>
  <pageMargins left="0.75" right="0.75" top="1" bottom="1" header="0.5" footer="0.5"/>
  <pageSetup paperSize="9" orientation="landscape"/>
  <headerFooter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32"/>
  <sheetViews>
    <sheetView workbookViewId="0">
      <selection activeCell="A1" sqref="A1:M1"/>
    </sheetView>
  </sheetViews>
  <sheetFormatPr defaultColWidth="8.88888888888889" defaultRowHeight="14.4"/>
  <cols>
    <col min="1" max="1" width="5.77777777777778" customWidth="1"/>
    <col min="2" max="2" width="12.6666666666667" customWidth="1"/>
    <col min="3" max="3" width="15" style="64" customWidth="1"/>
    <col min="4" max="4" width="15.6666666666667" style="64" customWidth="1"/>
    <col min="6" max="6" width="11.4444444444444" customWidth="1"/>
    <col min="7" max="7" width="6.55555555555556" customWidth="1"/>
    <col min="8" max="8" width="6.77777777777778" customWidth="1"/>
    <col min="9" max="10" width="6.11111111111111" customWidth="1"/>
    <col min="11" max="11" width="7.11111111111111" customWidth="1"/>
    <col min="12" max="12" width="12.4444444444444" customWidth="1"/>
    <col min="13" max="14" width="12.8888888888889"/>
  </cols>
  <sheetData>
    <row r="1" ht="25.8" spans="1:13">
      <c r="A1" s="40"/>
      <c r="B1" s="40"/>
      <c r="C1" s="2"/>
      <c r="D1" s="2"/>
      <c r="E1" s="40"/>
      <c r="F1" s="40"/>
      <c r="G1" s="40"/>
      <c r="H1" s="40"/>
      <c r="I1" s="40"/>
      <c r="J1" s="40"/>
      <c r="K1" s="40"/>
      <c r="L1" s="40"/>
      <c r="M1" s="40"/>
    </row>
    <row r="2" spans="1:13">
      <c r="A2" s="42"/>
      <c r="B2" s="42"/>
      <c r="C2" s="101"/>
      <c r="D2" s="101"/>
      <c r="E2" s="42"/>
      <c r="F2" s="42"/>
      <c r="G2" s="42"/>
      <c r="H2" s="42"/>
      <c r="I2" s="42"/>
      <c r="J2" s="42"/>
      <c r="K2" s="42"/>
      <c r="L2" s="42"/>
      <c r="M2" s="42"/>
    </row>
    <row r="3" ht="24" spans="1:13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5" t="s">
        <v>7</v>
      </c>
      <c r="I3" s="4" t="s">
        <v>8</v>
      </c>
      <c r="J3" s="4" t="s">
        <v>9</v>
      </c>
      <c r="K3" s="4" t="s">
        <v>10</v>
      </c>
      <c r="L3" s="4" t="s">
        <v>11</v>
      </c>
      <c r="M3" s="4" t="s">
        <v>12</v>
      </c>
    </row>
    <row r="4" ht="48" spans="1:13">
      <c r="A4" s="73">
        <v>1</v>
      </c>
      <c r="B4" s="8" t="s">
        <v>277</v>
      </c>
      <c r="C4" s="8" t="s">
        <v>47</v>
      </c>
      <c r="D4" s="8" t="s">
        <v>48</v>
      </c>
      <c r="E4" s="8" t="s">
        <v>131</v>
      </c>
      <c r="F4" s="8" t="s">
        <v>50</v>
      </c>
      <c r="G4" s="8">
        <v>26</v>
      </c>
      <c r="H4" s="73">
        <f>174+83+207+105</f>
        <v>569</v>
      </c>
      <c r="I4" s="73"/>
      <c r="J4" s="73"/>
      <c r="K4" s="73"/>
      <c r="L4" s="73"/>
      <c r="M4" s="73"/>
    </row>
    <row r="5" ht="24" spans="1:13">
      <c r="A5" s="73">
        <v>2</v>
      </c>
      <c r="B5" s="8" t="s">
        <v>278</v>
      </c>
      <c r="C5" s="8" t="s">
        <v>89</v>
      </c>
      <c r="D5" s="8" t="s">
        <v>90</v>
      </c>
      <c r="E5" s="8" t="s">
        <v>131</v>
      </c>
      <c r="F5" s="8" t="s">
        <v>50</v>
      </c>
      <c r="G5" s="8">
        <v>23</v>
      </c>
      <c r="H5" s="73">
        <f>22+152+96+117</f>
        <v>387</v>
      </c>
      <c r="I5" s="73"/>
      <c r="J5" s="73"/>
      <c r="K5" s="73"/>
      <c r="L5" s="73"/>
      <c r="M5" s="73"/>
    </row>
    <row r="6" ht="24" spans="1:13">
      <c r="A6" s="73"/>
      <c r="B6" s="8"/>
      <c r="C6" s="30" t="s">
        <v>72</v>
      </c>
      <c r="D6" s="30" t="s">
        <v>72</v>
      </c>
      <c r="E6" s="30" t="s">
        <v>73</v>
      </c>
      <c r="F6" s="30" t="s">
        <v>25</v>
      </c>
      <c r="G6" s="30">
        <v>36</v>
      </c>
      <c r="H6" s="73"/>
      <c r="I6" s="73"/>
      <c r="J6" s="73"/>
      <c r="K6" s="73"/>
      <c r="L6" s="73"/>
      <c r="M6" s="73"/>
    </row>
    <row r="7" ht="36" spans="1:13">
      <c r="A7" s="73">
        <v>3</v>
      </c>
      <c r="B7" s="8"/>
      <c r="C7" s="11" t="s">
        <v>93</v>
      </c>
      <c r="D7" s="12" t="s">
        <v>94</v>
      </c>
      <c r="E7" s="12" t="s">
        <v>95</v>
      </c>
      <c r="F7" s="12" t="s">
        <v>96</v>
      </c>
      <c r="G7" s="11">
        <v>57</v>
      </c>
      <c r="H7" s="73"/>
      <c r="I7" s="73"/>
      <c r="J7" s="73"/>
      <c r="K7" s="73"/>
      <c r="L7" s="73"/>
      <c r="M7" s="73"/>
    </row>
    <row r="8" ht="36" spans="1:13">
      <c r="A8" s="73">
        <v>4</v>
      </c>
      <c r="B8" s="8"/>
      <c r="C8" s="11" t="s">
        <v>93</v>
      </c>
      <c r="D8" s="11" t="s">
        <v>97</v>
      </c>
      <c r="E8" s="11" t="s">
        <v>98</v>
      </c>
      <c r="F8" s="11" t="s">
        <v>99</v>
      </c>
      <c r="G8" s="11">
        <v>62</v>
      </c>
      <c r="H8" s="73"/>
      <c r="I8" s="73"/>
      <c r="J8" s="73"/>
      <c r="K8" s="73"/>
      <c r="L8" s="73"/>
      <c r="M8" s="73"/>
    </row>
    <row r="9" ht="36" spans="1:13">
      <c r="A9" s="73">
        <v>5</v>
      </c>
      <c r="B9" s="118" t="s">
        <v>279</v>
      </c>
      <c r="C9" s="34" t="s">
        <v>280</v>
      </c>
      <c r="D9" s="35" t="s">
        <v>281</v>
      </c>
      <c r="E9" s="35" t="s">
        <v>282</v>
      </c>
      <c r="F9" s="35" t="s">
        <v>283</v>
      </c>
      <c r="G9" s="35">
        <v>55</v>
      </c>
      <c r="H9" s="73">
        <v>174</v>
      </c>
      <c r="I9" s="34">
        <v>2</v>
      </c>
      <c r="J9" s="73"/>
      <c r="K9" s="73"/>
      <c r="L9" s="73"/>
      <c r="M9" s="73"/>
    </row>
    <row r="10" ht="24" spans="1:13">
      <c r="A10" s="73">
        <v>6</v>
      </c>
      <c r="B10" s="119"/>
      <c r="C10" s="34" t="s">
        <v>284</v>
      </c>
      <c r="D10" s="35" t="s">
        <v>285</v>
      </c>
      <c r="E10" s="35" t="s">
        <v>286</v>
      </c>
      <c r="F10" s="35" t="s">
        <v>287</v>
      </c>
      <c r="G10" s="35">
        <v>59</v>
      </c>
      <c r="H10" s="73"/>
      <c r="I10" s="38">
        <v>2</v>
      </c>
      <c r="J10" s="73"/>
      <c r="K10" s="73"/>
      <c r="L10" s="73"/>
      <c r="M10" s="73"/>
    </row>
    <row r="11" ht="24" spans="1:13">
      <c r="A11" s="73">
        <v>7</v>
      </c>
      <c r="B11" s="120"/>
      <c r="C11" s="34" t="s">
        <v>288</v>
      </c>
      <c r="D11" s="35" t="s">
        <v>289</v>
      </c>
      <c r="E11" s="35" t="s">
        <v>290</v>
      </c>
      <c r="F11" s="35" t="s">
        <v>103</v>
      </c>
      <c r="G11" s="35">
        <v>38</v>
      </c>
      <c r="H11" s="73"/>
      <c r="I11" s="38">
        <v>3</v>
      </c>
      <c r="J11" s="73"/>
      <c r="K11" s="73"/>
      <c r="L11" s="73"/>
      <c r="M11" s="73"/>
    </row>
    <row r="12" ht="24" spans="1:13">
      <c r="A12" s="73">
        <v>8</v>
      </c>
      <c r="B12" s="118" t="s">
        <v>291</v>
      </c>
      <c r="C12" s="35" t="s">
        <v>292</v>
      </c>
      <c r="D12" s="35" t="s">
        <v>293</v>
      </c>
      <c r="E12" s="35" t="s">
        <v>294</v>
      </c>
      <c r="F12" s="35" t="s">
        <v>295</v>
      </c>
      <c r="G12" s="35">
        <v>59.8</v>
      </c>
      <c r="H12" s="73">
        <v>83</v>
      </c>
      <c r="I12" s="35">
        <v>1</v>
      </c>
      <c r="J12" s="73"/>
      <c r="K12" s="73"/>
      <c r="L12" s="73"/>
      <c r="M12" s="73"/>
    </row>
    <row r="13" ht="24" spans="1:13">
      <c r="A13" s="73">
        <v>9</v>
      </c>
      <c r="B13" s="119"/>
      <c r="C13" s="35" t="s">
        <v>296</v>
      </c>
      <c r="D13" s="35" t="s">
        <v>297</v>
      </c>
      <c r="E13" s="35" t="s">
        <v>298</v>
      </c>
      <c r="F13" s="35" t="s">
        <v>299</v>
      </c>
      <c r="G13" s="35">
        <v>69.8</v>
      </c>
      <c r="H13" s="73"/>
      <c r="I13" s="35">
        <v>1</v>
      </c>
      <c r="J13" s="73"/>
      <c r="K13" s="73"/>
      <c r="L13" s="73"/>
      <c r="M13" s="73"/>
    </row>
    <row r="14" ht="36" spans="1:13">
      <c r="A14" s="73">
        <v>10</v>
      </c>
      <c r="B14" s="119"/>
      <c r="C14" s="34" t="s">
        <v>300</v>
      </c>
      <c r="D14" s="35" t="s">
        <v>301</v>
      </c>
      <c r="E14" s="35" t="s">
        <v>302</v>
      </c>
      <c r="F14" s="35" t="s">
        <v>299</v>
      </c>
      <c r="G14" s="35">
        <v>79.8</v>
      </c>
      <c r="H14" s="73"/>
      <c r="I14" s="34">
        <v>2</v>
      </c>
      <c r="J14" s="73"/>
      <c r="K14" s="73"/>
      <c r="L14" s="73"/>
      <c r="M14" s="73"/>
    </row>
    <row r="15" ht="24" spans="1:13">
      <c r="A15" s="73">
        <v>11</v>
      </c>
      <c r="B15" s="120"/>
      <c r="C15" s="34" t="s">
        <v>303</v>
      </c>
      <c r="D15" s="35" t="s">
        <v>304</v>
      </c>
      <c r="E15" s="35" t="s">
        <v>305</v>
      </c>
      <c r="F15" s="35" t="s">
        <v>295</v>
      </c>
      <c r="G15" s="35">
        <v>59.8</v>
      </c>
      <c r="H15" s="73"/>
      <c r="I15" s="38">
        <v>1</v>
      </c>
      <c r="J15" s="73"/>
      <c r="K15" s="73"/>
      <c r="L15" s="73"/>
      <c r="M15" s="73"/>
    </row>
    <row r="16" ht="36" spans="1:13">
      <c r="A16" s="73">
        <v>12</v>
      </c>
      <c r="B16" s="118" t="s">
        <v>306</v>
      </c>
      <c r="C16" s="34" t="s">
        <v>108</v>
      </c>
      <c r="D16" s="35" t="s">
        <v>307</v>
      </c>
      <c r="E16" s="35" t="s">
        <v>308</v>
      </c>
      <c r="F16" s="35" t="s">
        <v>309</v>
      </c>
      <c r="G16" s="35">
        <v>56</v>
      </c>
      <c r="H16" s="73">
        <v>207</v>
      </c>
      <c r="I16" s="34">
        <v>3</v>
      </c>
      <c r="J16" s="73"/>
      <c r="K16" s="73"/>
      <c r="L16" s="73"/>
      <c r="M16" s="73"/>
    </row>
    <row r="17" ht="24" spans="1:13">
      <c r="A17" s="73">
        <v>13</v>
      </c>
      <c r="B17" s="119"/>
      <c r="C17" s="35" t="s">
        <v>310</v>
      </c>
      <c r="D17" s="35" t="s">
        <v>56</v>
      </c>
      <c r="E17" s="35" t="s">
        <v>57</v>
      </c>
      <c r="F17" s="35" t="s">
        <v>103</v>
      </c>
      <c r="G17" s="35">
        <v>69.8</v>
      </c>
      <c r="H17" s="73"/>
      <c r="I17" s="34">
        <v>2</v>
      </c>
      <c r="J17" s="73"/>
      <c r="K17" s="73"/>
      <c r="L17" s="73"/>
      <c r="M17" s="73"/>
    </row>
    <row r="18" ht="24" spans="1:13">
      <c r="A18" s="73">
        <v>14</v>
      </c>
      <c r="B18" s="119"/>
      <c r="C18" s="35" t="s">
        <v>311</v>
      </c>
      <c r="D18" s="35" t="s">
        <v>311</v>
      </c>
      <c r="E18" s="35" t="s">
        <v>312</v>
      </c>
      <c r="F18" s="35" t="s">
        <v>313</v>
      </c>
      <c r="G18" s="35">
        <v>45</v>
      </c>
      <c r="H18" s="73"/>
      <c r="I18" s="35">
        <v>1</v>
      </c>
      <c r="J18" s="73"/>
      <c r="K18" s="73"/>
      <c r="L18" s="73"/>
      <c r="M18" s="73"/>
    </row>
    <row r="19" ht="24" spans="1:13">
      <c r="A19" s="73">
        <v>15</v>
      </c>
      <c r="B19" s="120"/>
      <c r="C19" s="34" t="s">
        <v>314</v>
      </c>
      <c r="D19" s="35" t="s">
        <v>315</v>
      </c>
      <c r="E19" s="35" t="s">
        <v>316</v>
      </c>
      <c r="F19" s="35" t="s">
        <v>317</v>
      </c>
      <c r="G19" s="35">
        <v>65</v>
      </c>
      <c r="H19" s="73"/>
      <c r="I19" s="34">
        <v>1</v>
      </c>
      <c r="J19" s="73"/>
      <c r="K19" s="73"/>
      <c r="L19" s="73"/>
      <c r="M19" s="73"/>
    </row>
    <row r="20" ht="36" spans="1:13">
      <c r="A20" s="73">
        <v>16</v>
      </c>
      <c r="B20" s="35" t="s">
        <v>318</v>
      </c>
      <c r="C20" s="35" t="s">
        <v>108</v>
      </c>
      <c r="D20" s="35" t="s">
        <v>307</v>
      </c>
      <c r="E20" s="35" t="s">
        <v>308</v>
      </c>
      <c r="F20" s="35" t="s">
        <v>309</v>
      </c>
      <c r="G20" s="35">
        <v>56</v>
      </c>
      <c r="H20" s="73">
        <v>117</v>
      </c>
      <c r="I20" s="35">
        <v>2</v>
      </c>
      <c r="J20" s="73"/>
      <c r="K20" s="73"/>
      <c r="L20" s="73"/>
      <c r="M20" s="73"/>
    </row>
    <row r="21" ht="24" spans="1:13">
      <c r="A21" s="73">
        <v>17</v>
      </c>
      <c r="B21" s="115" t="s">
        <v>319</v>
      </c>
      <c r="C21" s="34" t="s">
        <v>320</v>
      </c>
      <c r="D21" s="35" t="s">
        <v>321</v>
      </c>
      <c r="E21" s="35" t="s">
        <v>322</v>
      </c>
      <c r="F21" s="35" t="s">
        <v>287</v>
      </c>
      <c r="G21" s="35">
        <v>45</v>
      </c>
      <c r="H21" s="73">
        <v>96</v>
      </c>
      <c r="I21" s="38">
        <v>1</v>
      </c>
      <c r="J21" s="73"/>
      <c r="K21" s="73"/>
      <c r="L21" s="73"/>
      <c r="M21" s="73"/>
    </row>
    <row r="22" ht="24" spans="1:13">
      <c r="A22" s="73">
        <v>18</v>
      </c>
      <c r="B22" s="34" t="s">
        <v>323</v>
      </c>
      <c r="C22" s="34" t="s">
        <v>324</v>
      </c>
      <c r="D22" s="35" t="s">
        <v>325</v>
      </c>
      <c r="E22" s="35" t="s">
        <v>326</v>
      </c>
      <c r="F22" s="35" t="s">
        <v>295</v>
      </c>
      <c r="G22" s="35">
        <v>59.8</v>
      </c>
      <c r="H22" s="73">
        <v>22</v>
      </c>
      <c r="I22" s="34">
        <v>1</v>
      </c>
      <c r="J22" s="73"/>
      <c r="K22" s="73"/>
      <c r="L22" s="73"/>
      <c r="M22" s="73"/>
    </row>
    <row r="23" ht="24" spans="1:13">
      <c r="A23" s="73">
        <v>19</v>
      </c>
      <c r="B23" s="121" t="s">
        <v>278</v>
      </c>
      <c r="C23" s="34" t="s">
        <v>68</v>
      </c>
      <c r="D23" s="35" t="s">
        <v>69</v>
      </c>
      <c r="E23" s="35" t="s">
        <v>327</v>
      </c>
      <c r="F23" s="35" t="s">
        <v>328</v>
      </c>
      <c r="G23" s="35">
        <v>40</v>
      </c>
      <c r="H23" s="98">
        <f>22+152+96+117</f>
        <v>387</v>
      </c>
      <c r="I23" s="38">
        <v>6</v>
      </c>
      <c r="J23" s="73"/>
      <c r="K23" s="73"/>
      <c r="L23" s="73"/>
      <c r="M23" s="73"/>
    </row>
    <row r="24" ht="35" customHeight="1" spans="1:13">
      <c r="A24" s="73">
        <v>20</v>
      </c>
      <c r="B24" s="122"/>
      <c r="C24" s="24" t="s">
        <v>100</v>
      </c>
      <c r="D24" s="24" t="s">
        <v>101</v>
      </c>
      <c r="E24" s="24" t="s">
        <v>102</v>
      </c>
      <c r="F24" s="24" t="s">
        <v>103</v>
      </c>
      <c r="G24" s="30">
        <v>52</v>
      </c>
      <c r="H24" s="100"/>
      <c r="I24" s="38"/>
      <c r="J24" s="73"/>
      <c r="K24" s="73"/>
      <c r="L24" s="73"/>
      <c r="M24" s="73"/>
    </row>
    <row r="25" spans="1:13">
      <c r="A25" s="73">
        <v>21</v>
      </c>
      <c r="B25" s="35" t="s">
        <v>329</v>
      </c>
      <c r="C25" s="35" t="s">
        <v>330</v>
      </c>
      <c r="D25" s="35" t="s">
        <v>330</v>
      </c>
      <c r="E25" s="35" t="s">
        <v>331</v>
      </c>
      <c r="F25" s="35" t="s">
        <v>299</v>
      </c>
      <c r="G25" s="35">
        <v>68</v>
      </c>
      <c r="H25" s="73">
        <v>152</v>
      </c>
      <c r="I25" s="35">
        <v>2</v>
      </c>
      <c r="J25" s="73"/>
      <c r="K25" s="73"/>
      <c r="L25" s="73"/>
      <c r="M25" s="73"/>
    </row>
    <row r="26" ht="24" spans="1:13">
      <c r="A26" s="73">
        <v>22</v>
      </c>
      <c r="B26" s="35" t="s">
        <v>329</v>
      </c>
      <c r="C26" s="34" t="s">
        <v>82</v>
      </c>
      <c r="D26" s="35" t="s">
        <v>332</v>
      </c>
      <c r="E26" s="35" t="s">
        <v>333</v>
      </c>
      <c r="F26" s="35" t="s">
        <v>283</v>
      </c>
      <c r="G26" s="35">
        <v>46</v>
      </c>
      <c r="H26" s="73">
        <v>152</v>
      </c>
      <c r="I26" s="34">
        <v>2</v>
      </c>
      <c r="J26" s="73"/>
      <c r="K26" s="73"/>
      <c r="L26" s="73"/>
      <c r="M26" s="73"/>
    </row>
    <row r="27" ht="24" spans="1:13">
      <c r="A27" s="73">
        <v>23</v>
      </c>
      <c r="B27" s="123" t="s">
        <v>334</v>
      </c>
      <c r="C27" s="142" t="s">
        <v>335</v>
      </c>
      <c r="D27" s="12" t="s">
        <v>336</v>
      </c>
      <c r="E27" s="12" t="s">
        <v>337</v>
      </c>
      <c r="F27" s="12" t="s">
        <v>338</v>
      </c>
      <c r="G27" s="125">
        <v>69.8</v>
      </c>
      <c r="H27" s="103">
        <v>105</v>
      </c>
      <c r="I27" s="12">
        <v>2</v>
      </c>
      <c r="J27" s="73"/>
      <c r="K27" s="73"/>
      <c r="L27" s="73"/>
      <c r="M27" s="73"/>
    </row>
    <row r="28" ht="24" spans="1:13">
      <c r="A28" s="73">
        <v>24</v>
      </c>
      <c r="B28" s="126"/>
      <c r="C28" s="124" t="s">
        <v>339</v>
      </c>
      <c r="D28" s="12" t="s">
        <v>340</v>
      </c>
      <c r="E28" s="12" t="s">
        <v>341</v>
      </c>
      <c r="F28" s="12" t="s">
        <v>342</v>
      </c>
      <c r="G28" s="127" t="s">
        <v>343</v>
      </c>
      <c r="H28" s="104"/>
      <c r="I28" s="12">
        <v>1</v>
      </c>
      <c r="J28" s="73"/>
      <c r="K28" s="73"/>
      <c r="L28" s="73"/>
      <c r="M28" s="73"/>
    </row>
    <row r="29" ht="24" spans="1:13">
      <c r="A29" s="73">
        <v>25</v>
      </c>
      <c r="B29" s="126"/>
      <c r="C29" s="142" t="s">
        <v>344</v>
      </c>
      <c r="D29" s="12" t="s">
        <v>345</v>
      </c>
      <c r="E29" s="12" t="s">
        <v>346</v>
      </c>
      <c r="F29" s="12" t="s">
        <v>347</v>
      </c>
      <c r="G29" s="127">
        <v>49</v>
      </c>
      <c r="H29" s="104"/>
      <c r="I29" s="12">
        <v>1</v>
      </c>
      <c r="J29" s="73"/>
      <c r="K29" s="73"/>
      <c r="L29" s="73"/>
      <c r="M29" s="73"/>
    </row>
    <row r="30" ht="24" spans="1:13">
      <c r="A30" s="73">
        <v>26</v>
      </c>
      <c r="B30" s="126"/>
      <c r="C30" s="124" t="s">
        <v>348</v>
      </c>
      <c r="D30" s="12" t="s">
        <v>348</v>
      </c>
      <c r="E30" s="12" t="s">
        <v>349</v>
      </c>
      <c r="F30" s="12" t="s">
        <v>50</v>
      </c>
      <c r="G30" s="66">
        <v>46</v>
      </c>
      <c r="H30" s="104"/>
      <c r="I30" s="12">
        <v>1</v>
      </c>
      <c r="J30" s="73"/>
      <c r="K30" s="73"/>
      <c r="L30" s="73"/>
      <c r="M30" s="73"/>
    </row>
    <row r="31" spans="1:13">
      <c r="A31" s="73">
        <v>27</v>
      </c>
      <c r="B31" s="126"/>
      <c r="C31" s="124" t="s">
        <v>350</v>
      </c>
      <c r="D31" s="35" t="s">
        <v>39</v>
      </c>
      <c r="E31" s="35" t="s">
        <v>351</v>
      </c>
      <c r="F31" s="35" t="s">
        <v>299</v>
      </c>
      <c r="G31" s="35">
        <v>49.8</v>
      </c>
      <c r="H31" s="104"/>
      <c r="I31" s="53">
        <v>1</v>
      </c>
      <c r="J31" s="73"/>
      <c r="K31" s="73"/>
      <c r="L31" s="73"/>
      <c r="M31" s="73"/>
    </row>
    <row r="32" ht="36" spans="1:13">
      <c r="A32" s="73">
        <v>28</v>
      </c>
      <c r="B32" s="128"/>
      <c r="C32" s="30" t="s">
        <v>93</v>
      </c>
      <c r="D32" s="53" t="s">
        <v>118</v>
      </c>
      <c r="E32" s="30" t="s">
        <v>119</v>
      </c>
      <c r="F32" s="30" t="s">
        <v>120</v>
      </c>
      <c r="G32" s="30">
        <v>42.9</v>
      </c>
      <c r="H32" s="105"/>
      <c r="I32" s="73"/>
      <c r="J32" s="73"/>
      <c r="K32" s="73"/>
      <c r="L32" s="73"/>
      <c r="M32" s="73"/>
    </row>
  </sheetData>
  <mergeCells count="13">
    <mergeCell ref="A1:M1"/>
    <mergeCell ref="B5:B8"/>
    <mergeCell ref="B9:B11"/>
    <mergeCell ref="B12:B15"/>
    <mergeCell ref="B16:B19"/>
    <mergeCell ref="B23:B24"/>
    <mergeCell ref="B27:B32"/>
    <mergeCell ref="H5:H8"/>
    <mergeCell ref="H9:H11"/>
    <mergeCell ref="H12:H15"/>
    <mergeCell ref="H16:H19"/>
    <mergeCell ref="H23:H24"/>
    <mergeCell ref="H27:H32"/>
  </mergeCells>
  <pageMargins left="0.75" right="0.75" top="1" bottom="1" header="0.5" footer="0.5"/>
  <pageSetup paperSize="9" fitToHeight="0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9"/>
  <sheetViews>
    <sheetView workbookViewId="0">
      <selection activeCell="A1" sqref="A1:M1"/>
    </sheetView>
  </sheetViews>
  <sheetFormatPr defaultColWidth="8.88888888888889" defaultRowHeight="14.4"/>
  <cols>
    <col min="1" max="1" width="5.77777777777778" customWidth="1"/>
    <col min="2" max="2" width="15.1111111111111" customWidth="1"/>
    <col min="3" max="3" width="14.2222222222222" style="64" customWidth="1"/>
    <col min="4" max="4" width="15.4444444444444" style="64" customWidth="1"/>
    <col min="6" max="6" width="9.77777777777778" style="64" customWidth="1"/>
    <col min="7" max="7" width="6" customWidth="1"/>
  </cols>
  <sheetData>
    <row r="1" ht="25.8" spans="1:13">
      <c r="A1" s="40"/>
      <c r="B1" s="40"/>
      <c r="C1" s="2"/>
      <c r="D1" s="2"/>
      <c r="E1" s="40"/>
      <c r="F1" s="2"/>
      <c r="G1" s="40"/>
      <c r="H1" s="40"/>
      <c r="I1" s="40"/>
      <c r="J1" s="40"/>
      <c r="K1" s="40"/>
      <c r="L1" s="40"/>
      <c r="M1" s="40"/>
    </row>
    <row r="2" spans="1:13">
      <c r="A2" s="42"/>
      <c r="B2" s="42"/>
      <c r="C2" s="101"/>
      <c r="D2" s="101"/>
      <c r="E2" s="42"/>
      <c r="F2" s="101"/>
      <c r="G2" s="42"/>
      <c r="H2" s="42"/>
      <c r="I2" s="42"/>
      <c r="J2" s="42"/>
      <c r="K2" s="42"/>
      <c r="L2" s="42"/>
      <c r="M2" s="42"/>
    </row>
    <row r="3" ht="24" spans="1:13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5" t="s">
        <v>7</v>
      </c>
      <c r="I3" s="4" t="s">
        <v>8</v>
      </c>
      <c r="J3" s="4" t="s">
        <v>9</v>
      </c>
      <c r="K3" s="4" t="s">
        <v>10</v>
      </c>
      <c r="L3" s="4" t="s">
        <v>11</v>
      </c>
      <c r="M3" s="4" t="s">
        <v>12</v>
      </c>
    </row>
    <row r="4" ht="64" customHeight="1" spans="1:13">
      <c r="A4" s="45">
        <v>1</v>
      </c>
      <c r="B4" s="8" t="s">
        <v>352</v>
      </c>
      <c r="C4" s="8" t="s">
        <v>47</v>
      </c>
      <c r="D4" s="8" t="s">
        <v>48</v>
      </c>
      <c r="E4" s="8" t="s">
        <v>49</v>
      </c>
      <c r="F4" s="8" t="s">
        <v>50</v>
      </c>
      <c r="G4" s="8">
        <v>26</v>
      </c>
      <c r="H4" s="45">
        <f>380+191+203+118</f>
        <v>892</v>
      </c>
      <c r="I4" s="45"/>
      <c r="J4" s="45"/>
      <c r="K4" s="45"/>
      <c r="L4" s="45"/>
      <c r="M4" s="45"/>
    </row>
    <row r="5" ht="30" customHeight="1" spans="1:13">
      <c r="A5" s="45">
        <v>2</v>
      </c>
      <c r="B5" s="8" t="s">
        <v>353</v>
      </c>
      <c r="C5" s="8" t="s">
        <v>89</v>
      </c>
      <c r="D5" s="8" t="s">
        <v>90</v>
      </c>
      <c r="E5" s="8" t="s">
        <v>91</v>
      </c>
      <c r="F5" s="8" t="s">
        <v>58</v>
      </c>
      <c r="G5" s="8">
        <v>23</v>
      </c>
      <c r="H5" s="47">
        <f>207+53+463+213</f>
        <v>936</v>
      </c>
      <c r="I5" s="45"/>
      <c r="J5" s="45"/>
      <c r="K5" s="45"/>
      <c r="L5" s="45"/>
      <c r="M5" s="45"/>
    </row>
    <row r="6" ht="26" customHeight="1" spans="1:13">
      <c r="A6" s="45"/>
      <c r="B6" s="8"/>
      <c r="C6" s="30" t="s">
        <v>72</v>
      </c>
      <c r="D6" s="30" t="s">
        <v>72</v>
      </c>
      <c r="E6" s="30" t="s">
        <v>73</v>
      </c>
      <c r="F6" s="30" t="s">
        <v>25</v>
      </c>
      <c r="G6" s="30">
        <v>36</v>
      </c>
      <c r="H6" s="49"/>
      <c r="I6" s="45"/>
      <c r="J6" s="45"/>
      <c r="K6" s="45"/>
      <c r="L6" s="45"/>
      <c r="M6" s="45"/>
    </row>
    <row r="7" ht="36" spans="1:13">
      <c r="A7" s="45">
        <v>3</v>
      </c>
      <c r="B7" s="8"/>
      <c r="C7" s="11" t="s">
        <v>93</v>
      </c>
      <c r="D7" s="12" t="s">
        <v>94</v>
      </c>
      <c r="E7" s="12" t="s">
        <v>95</v>
      </c>
      <c r="F7" s="12" t="s">
        <v>96</v>
      </c>
      <c r="G7" s="11">
        <v>57</v>
      </c>
      <c r="H7" s="49"/>
      <c r="I7" s="45"/>
      <c r="J7" s="45"/>
      <c r="K7" s="45"/>
      <c r="L7" s="45"/>
      <c r="M7" s="45"/>
    </row>
    <row r="8" ht="36" spans="1:13">
      <c r="A8" s="45">
        <v>4</v>
      </c>
      <c r="B8" s="8"/>
      <c r="C8" s="11" t="s">
        <v>93</v>
      </c>
      <c r="D8" s="11" t="s">
        <v>97</v>
      </c>
      <c r="E8" s="11" t="s">
        <v>98</v>
      </c>
      <c r="F8" s="11" t="s">
        <v>99</v>
      </c>
      <c r="G8" s="11">
        <v>62</v>
      </c>
      <c r="H8" s="50"/>
      <c r="I8" s="45"/>
      <c r="J8" s="45"/>
      <c r="K8" s="45"/>
      <c r="L8" s="45"/>
      <c r="M8" s="45"/>
    </row>
    <row r="9" ht="124" customHeight="1" spans="1:13">
      <c r="A9" s="45">
        <v>5</v>
      </c>
      <c r="B9" s="24" t="s">
        <v>354</v>
      </c>
      <c r="C9" s="24" t="s">
        <v>355</v>
      </c>
      <c r="D9" s="112" t="s">
        <v>356</v>
      </c>
      <c r="E9" s="12" t="s">
        <v>357</v>
      </c>
      <c r="F9" s="30" t="s">
        <v>358</v>
      </c>
      <c r="G9" s="32">
        <v>45</v>
      </c>
      <c r="H9" s="45">
        <f>387+260+177+139+116</f>
        <v>1079</v>
      </c>
      <c r="I9" s="24">
        <v>17</v>
      </c>
      <c r="J9" s="45"/>
      <c r="K9" s="45"/>
      <c r="L9" s="45"/>
      <c r="M9" s="45"/>
    </row>
    <row r="10" ht="42" customHeight="1" spans="1:13">
      <c r="A10" s="45">
        <v>6</v>
      </c>
      <c r="B10" s="24" t="s">
        <v>359</v>
      </c>
      <c r="C10" s="24" t="s">
        <v>360</v>
      </c>
      <c r="D10" s="112" t="s">
        <v>360</v>
      </c>
      <c r="E10" s="112" t="s">
        <v>361</v>
      </c>
      <c r="F10" s="24" t="s">
        <v>283</v>
      </c>
      <c r="G10" s="30">
        <v>52</v>
      </c>
      <c r="H10" s="45">
        <f>380+191+203</f>
        <v>774</v>
      </c>
      <c r="I10" s="24">
        <v>9</v>
      </c>
      <c r="J10" s="45"/>
      <c r="K10" s="45"/>
      <c r="L10" s="45"/>
      <c r="M10" s="45"/>
    </row>
    <row r="11" ht="42" customHeight="1" spans="1:13">
      <c r="A11" s="45">
        <v>7</v>
      </c>
      <c r="B11" s="24" t="s">
        <v>362</v>
      </c>
      <c r="C11" s="24" t="s">
        <v>363</v>
      </c>
      <c r="D11" s="112" t="s">
        <v>364</v>
      </c>
      <c r="E11" s="12" t="s">
        <v>365</v>
      </c>
      <c r="F11" s="30" t="s">
        <v>309</v>
      </c>
      <c r="G11" s="30">
        <v>48</v>
      </c>
      <c r="H11" s="45">
        <v>380</v>
      </c>
      <c r="I11" s="24">
        <v>4</v>
      </c>
      <c r="J11" s="45"/>
      <c r="K11" s="45"/>
      <c r="L11" s="45"/>
      <c r="M11" s="45"/>
    </row>
    <row r="12" ht="36" spans="1:13">
      <c r="A12" s="45">
        <v>8</v>
      </c>
      <c r="B12" s="24" t="s">
        <v>366</v>
      </c>
      <c r="C12" s="24" t="s">
        <v>367</v>
      </c>
      <c r="D12" s="112" t="s">
        <v>364</v>
      </c>
      <c r="E12" s="12" t="s">
        <v>365</v>
      </c>
      <c r="F12" s="30" t="s">
        <v>309</v>
      </c>
      <c r="G12" s="30">
        <v>48</v>
      </c>
      <c r="H12" s="45">
        <f>191+203</f>
        <v>394</v>
      </c>
      <c r="I12" s="24">
        <v>3</v>
      </c>
      <c r="J12" s="45"/>
      <c r="K12" s="45"/>
      <c r="L12" s="45"/>
      <c r="M12" s="45"/>
    </row>
    <row r="13" ht="36" spans="1:13">
      <c r="A13" s="45">
        <v>9</v>
      </c>
      <c r="B13" s="61" t="s">
        <v>368</v>
      </c>
      <c r="C13" s="24" t="s">
        <v>369</v>
      </c>
      <c r="D13" s="112" t="s">
        <v>370</v>
      </c>
      <c r="E13" s="112" t="s">
        <v>371</v>
      </c>
      <c r="F13" s="112" t="s">
        <v>372</v>
      </c>
      <c r="G13" s="30">
        <v>59.8</v>
      </c>
      <c r="H13" s="47">
        <f>380+191+203</f>
        <v>774</v>
      </c>
      <c r="I13" s="24">
        <v>7</v>
      </c>
      <c r="J13" s="45"/>
      <c r="K13" s="45"/>
      <c r="L13" s="45"/>
      <c r="M13" s="45"/>
    </row>
    <row r="14" ht="36" spans="1:13">
      <c r="A14" s="45">
        <v>10</v>
      </c>
      <c r="B14" s="62"/>
      <c r="C14" s="24" t="s">
        <v>373</v>
      </c>
      <c r="D14" s="112" t="s">
        <v>374</v>
      </c>
      <c r="E14" s="112" t="s">
        <v>375</v>
      </c>
      <c r="F14" s="37" t="s">
        <v>376</v>
      </c>
      <c r="G14" s="37">
        <v>48</v>
      </c>
      <c r="H14" s="49"/>
      <c r="I14" s="24">
        <v>5</v>
      </c>
      <c r="J14" s="45"/>
      <c r="K14" s="45"/>
      <c r="L14" s="45"/>
      <c r="M14" s="45"/>
    </row>
    <row r="15" ht="36" spans="1:13">
      <c r="A15" s="45">
        <v>11</v>
      </c>
      <c r="B15" s="63"/>
      <c r="C15" s="24" t="s">
        <v>377</v>
      </c>
      <c r="D15" s="113" t="s">
        <v>378</v>
      </c>
      <c r="E15" s="113" t="s">
        <v>379</v>
      </c>
      <c r="F15" s="113" t="s">
        <v>103</v>
      </c>
      <c r="G15" s="30">
        <v>76</v>
      </c>
      <c r="H15" s="50"/>
      <c r="I15" s="24">
        <v>5</v>
      </c>
      <c r="J15" s="45"/>
      <c r="K15" s="45"/>
      <c r="L15" s="45"/>
      <c r="M15" s="45"/>
    </row>
    <row r="16" ht="24" spans="1:13">
      <c r="A16" s="45">
        <v>12</v>
      </c>
      <c r="B16" s="61" t="s">
        <v>380</v>
      </c>
      <c r="C16" s="24" t="s">
        <v>381</v>
      </c>
      <c r="D16" s="113" t="s">
        <v>381</v>
      </c>
      <c r="E16" s="112" t="s">
        <v>382</v>
      </c>
      <c r="F16" s="112" t="s">
        <v>309</v>
      </c>
      <c r="G16" s="32">
        <v>52</v>
      </c>
      <c r="H16" s="47">
        <v>191</v>
      </c>
      <c r="I16" s="24">
        <v>2</v>
      </c>
      <c r="J16" s="45"/>
      <c r="K16" s="45"/>
      <c r="L16" s="45"/>
      <c r="M16" s="45"/>
    </row>
    <row r="17" ht="24" spans="1:13">
      <c r="A17" s="45">
        <v>13</v>
      </c>
      <c r="B17" s="63"/>
      <c r="C17" s="24" t="s">
        <v>383</v>
      </c>
      <c r="D17" s="112" t="s">
        <v>384</v>
      </c>
      <c r="E17" s="112" t="s">
        <v>385</v>
      </c>
      <c r="F17" s="112" t="s">
        <v>358</v>
      </c>
      <c r="G17" s="30">
        <v>48</v>
      </c>
      <c r="H17" s="50"/>
      <c r="I17" s="24">
        <v>2</v>
      </c>
      <c r="J17" s="45"/>
      <c r="K17" s="45"/>
      <c r="L17" s="45"/>
      <c r="M17" s="45"/>
    </row>
    <row r="18" ht="24" spans="1:13">
      <c r="A18" s="45">
        <v>14</v>
      </c>
      <c r="B18" s="24" t="s">
        <v>386</v>
      </c>
      <c r="C18" s="24" t="s">
        <v>387</v>
      </c>
      <c r="D18" s="112" t="s">
        <v>388</v>
      </c>
      <c r="E18" s="112" t="s">
        <v>389</v>
      </c>
      <c r="F18" s="24" t="s">
        <v>283</v>
      </c>
      <c r="G18" s="30">
        <v>52</v>
      </c>
      <c r="H18" s="45">
        <v>203</v>
      </c>
      <c r="I18" s="24">
        <v>2</v>
      </c>
      <c r="J18" s="45"/>
      <c r="K18" s="45"/>
      <c r="L18" s="45"/>
      <c r="M18" s="45"/>
    </row>
    <row r="19" ht="43" customHeight="1" spans="1:13">
      <c r="A19" s="45">
        <v>15</v>
      </c>
      <c r="B19" s="24" t="s">
        <v>390</v>
      </c>
      <c r="C19" s="24" t="s">
        <v>391</v>
      </c>
      <c r="D19" s="12" t="s">
        <v>392</v>
      </c>
      <c r="E19" s="112" t="s">
        <v>393</v>
      </c>
      <c r="F19" s="24" t="s">
        <v>394</v>
      </c>
      <c r="G19" s="24">
        <v>39.8</v>
      </c>
      <c r="H19" s="45">
        <f>463+207+213</f>
        <v>883</v>
      </c>
      <c r="I19" s="24">
        <v>9</v>
      </c>
      <c r="J19" s="45"/>
      <c r="K19" s="45"/>
      <c r="L19" s="45"/>
      <c r="M19" s="45"/>
    </row>
    <row r="20" ht="40" customHeight="1" spans="1:13">
      <c r="A20" s="45">
        <v>16</v>
      </c>
      <c r="B20" s="24" t="s">
        <v>395</v>
      </c>
      <c r="C20" s="24" t="s">
        <v>396</v>
      </c>
      <c r="D20" s="24" t="s">
        <v>396</v>
      </c>
      <c r="E20" s="24" t="s">
        <v>397</v>
      </c>
      <c r="F20" s="24" t="s">
        <v>376</v>
      </c>
      <c r="G20" s="24">
        <v>47</v>
      </c>
      <c r="H20" s="45">
        <f>380+191+203</f>
        <v>774</v>
      </c>
      <c r="I20" s="24">
        <v>5</v>
      </c>
      <c r="J20" s="45"/>
      <c r="K20" s="45"/>
      <c r="L20" s="45"/>
      <c r="M20" s="45"/>
    </row>
    <row r="21" ht="24" spans="1:13">
      <c r="A21" s="45">
        <v>17</v>
      </c>
      <c r="B21" s="24" t="s">
        <v>398</v>
      </c>
      <c r="C21" s="24" t="s">
        <v>399</v>
      </c>
      <c r="D21" s="24" t="s">
        <v>399</v>
      </c>
      <c r="E21" s="24" t="s">
        <v>400</v>
      </c>
      <c r="F21" s="24" t="s">
        <v>372</v>
      </c>
      <c r="G21" s="114">
        <v>49.8</v>
      </c>
      <c r="H21" s="47">
        <v>118</v>
      </c>
      <c r="I21" s="12">
        <v>1</v>
      </c>
      <c r="J21" s="45"/>
      <c r="K21" s="45"/>
      <c r="L21" s="45"/>
      <c r="M21" s="45"/>
    </row>
    <row r="22" ht="36" spans="1:13">
      <c r="A22" s="45">
        <v>18</v>
      </c>
      <c r="B22" s="24"/>
      <c r="C22" s="24" t="s">
        <v>369</v>
      </c>
      <c r="D22" s="112" t="s">
        <v>370</v>
      </c>
      <c r="E22" s="112" t="s">
        <v>371</v>
      </c>
      <c r="F22" s="112" t="s">
        <v>372</v>
      </c>
      <c r="G22" s="24">
        <v>59.8</v>
      </c>
      <c r="H22" s="49"/>
      <c r="I22" s="12">
        <v>1</v>
      </c>
      <c r="J22" s="45"/>
      <c r="K22" s="45"/>
      <c r="L22" s="45"/>
      <c r="M22" s="45"/>
    </row>
    <row r="23" ht="24" spans="1:13">
      <c r="A23" s="45">
        <v>19</v>
      </c>
      <c r="B23" s="24"/>
      <c r="C23" s="24" t="s">
        <v>401</v>
      </c>
      <c r="D23" s="12" t="s">
        <v>392</v>
      </c>
      <c r="E23" s="112" t="s">
        <v>393</v>
      </c>
      <c r="F23" s="24" t="s">
        <v>394</v>
      </c>
      <c r="G23" s="24">
        <v>39.8</v>
      </c>
      <c r="H23" s="49"/>
      <c r="I23" s="12">
        <v>1</v>
      </c>
      <c r="J23" s="45"/>
      <c r="K23" s="45"/>
      <c r="L23" s="45"/>
      <c r="M23" s="45"/>
    </row>
    <row r="24" ht="24" spans="1:13">
      <c r="A24" s="45">
        <v>20</v>
      </c>
      <c r="B24" s="24"/>
      <c r="C24" s="24" t="s">
        <v>100</v>
      </c>
      <c r="D24" s="24" t="s">
        <v>402</v>
      </c>
      <c r="E24" s="24" t="s">
        <v>403</v>
      </c>
      <c r="F24" s="24" t="s">
        <v>103</v>
      </c>
      <c r="G24" s="95">
        <v>44.8</v>
      </c>
      <c r="H24" s="49"/>
      <c r="I24" s="12">
        <v>1</v>
      </c>
      <c r="J24" s="45"/>
      <c r="K24" s="45"/>
      <c r="L24" s="45"/>
      <c r="M24" s="45"/>
    </row>
    <row r="25" ht="36" spans="1:13">
      <c r="A25" s="45">
        <v>21</v>
      </c>
      <c r="B25" s="24"/>
      <c r="C25" s="24" t="s">
        <v>404</v>
      </c>
      <c r="D25" s="24" t="s">
        <v>405</v>
      </c>
      <c r="E25" s="12" t="s">
        <v>406</v>
      </c>
      <c r="F25" s="24" t="s">
        <v>376</v>
      </c>
      <c r="G25" s="24">
        <v>58</v>
      </c>
      <c r="H25" s="49"/>
      <c r="I25" s="12">
        <v>1</v>
      </c>
      <c r="J25" s="45"/>
      <c r="K25" s="45"/>
      <c r="L25" s="45"/>
      <c r="M25" s="45"/>
    </row>
    <row r="26" ht="36" spans="1:13">
      <c r="A26" s="45">
        <v>22</v>
      </c>
      <c r="B26" s="24"/>
      <c r="C26" s="37" t="s">
        <v>93</v>
      </c>
      <c r="D26" s="53" t="s">
        <v>118</v>
      </c>
      <c r="E26" s="30" t="s">
        <v>119</v>
      </c>
      <c r="F26" s="30" t="s">
        <v>120</v>
      </c>
      <c r="G26" s="37">
        <v>42.9</v>
      </c>
      <c r="H26" s="50"/>
      <c r="I26" s="45"/>
      <c r="J26" s="45"/>
      <c r="K26" s="45"/>
      <c r="L26" s="45"/>
      <c r="M26" s="45"/>
    </row>
    <row r="27" ht="53" customHeight="1" spans="1:13">
      <c r="A27" s="45">
        <v>23</v>
      </c>
      <c r="B27" s="115" t="s">
        <v>353</v>
      </c>
      <c r="C27" s="34" t="s">
        <v>105</v>
      </c>
      <c r="D27" s="35" t="s">
        <v>105</v>
      </c>
      <c r="E27" s="35" t="s">
        <v>407</v>
      </c>
      <c r="F27" s="35" t="s">
        <v>103</v>
      </c>
      <c r="G27" s="35">
        <v>48</v>
      </c>
      <c r="H27" s="45">
        <f>207+53+463+213</f>
        <v>936</v>
      </c>
      <c r="I27" s="38">
        <v>12</v>
      </c>
      <c r="J27" s="45"/>
      <c r="K27" s="45"/>
      <c r="L27" s="45"/>
      <c r="M27" s="45"/>
    </row>
    <row r="28" ht="24" spans="1:13">
      <c r="A28" s="45">
        <v>24</v>
      </c>
      <c r="B28" s="30" t="s">
        <v>408</v>
      </c>
      <c r="C28" s="24" t="s">
        <v>409</v>
      </c>
      <c r="D28" s="12" t="s">
        <v>410</v>
      </c>
      <c r="E28" s="12" t="s">
        <v>411</v>
      </c>
      <c r="F28" s="12" t="s">
        <v>412</v>
      </c>
      <c r="G28" s="37">
        <v>45</v>
      </c>
      <c r="H28" s="37">
        <v>53</v>
      </c>
      <c r="I28" s="37">
        <v>1</v>
      </c>
      <c r="J28" s="102"/>
      <c r="K28" s="102"/>
      <c r="L28" s="102"/>
      <c r="M28" s="102"/>
    </row>
    <row r="29" ht="60" customHeight="1" spans="1:13">
      <c r="A29" s="116">
        <v>19</v>
      </c>
      <c r="B29" s="117" t="s">
        <v>353</v>
      </c>
      <c r="C29" s="116" t="s">
        <v>68</v>
      </c>
      <c r="D29" s="116" t="s">
        <v>69</v>
      </c>
      <c r="E29" s="116" t="s">
        <v>70</v>
      </c>
      <c r="F29" s="116" t="s">
        <v>71</v>
      </c>
      <c r="G29" s="116">
        <v>40</v>
      </c>
      <c r="H29" s="45">
        <f>207+53+463+213</f>
        <v>936</v>
      </c>
      <c r="I29" s="116">
        <v>0</v>
      </c>
      <c r="J29" s="56"/>
      <c r="K29" s="56"/>
      <c r="L29" s="56"/>
      <c r="M29" s="56"/>
    </row>
  </sheetData>
  <mergeCells count="9">
    <mergeCell ref="A1:M1"/>
    <mergeCell ref="B5:B8"/>
    <mergeCell ref="B13:B15"/>
    <mergeCell ref="B16:B17"/>
    <mergeCell ref="B21:B26"/>
    <mergeCell ref="H5:H8"/>
    <mergeCell ref="H13:H15"/>
    <mergeCell ref="H16:H17"/>
    <mergeCell ref="H21:H26"/>
  </mergeCells>
  <pageMargins left="0.75" right="0.75" top="1" bottom="1" header="0.5" footer="0.5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3"/>
  <sheetViews>
    <sheetView workbookViewId="0">
      <selection activeCell="A1" sqref="A1:M1"/>
    </sheetView>
  </sheetViews>
  <sheetFormatPr defaultColWidth="8.88888888888889" defaultRowHeight="14.4"/>
  <cols>
    <col min="1" max="1" width="6.22222222222222" customWidth="1"/>
    <col min="2" max="2" width="11.8888888888889" customWidth="1"/>
    <col min="3" max="3" width="12.7777777777778" customWidth="1"/>
    <col min="4" max="4" width="15.1111111111111" style="64" customWidth="1"/>
    <col min="7" max="7" width="7.11111111111111" customWidth="1"/>
    <col min="13" max="14" width="12.8888888888889"/>
  </cols>
  <sheetData>
    <row r="1" ht="25.8" spans="1:13">
      <c r="A1" s="40"/>
      <c r="B1" s="40"/>
      <c r="C1" s="40"/>
      <c r="D1" s="2"/>
      <c r="E1" s="40"/>
      <c r="F1" s="40"/>
      <c r="G1" s="40"/>
      <c r="H1" s="40"/>
      <c r="I1" s="40"/>
      <c r="J1" s="40"/>
      <c r="K1" s="40"/>
      <c r="L1" s="40"/>
      <c r="M1" s="40"/>
    </row>
    <row r="2" spans="1:13">
      <c r="A2" s="42"/>
      <c r="B2" s="42"/>
      <c r="C2" s="42"/>
      <c r="D2" s="101"/>
      <c r="E2" s="42"/>
      <c r="F2" s="42"/>
      <c r="G2" s="42"/>
      <c r="H2" s="42"/>
      <c r="I2" s="42"/>
      <c r="J2" s="42"/>
      <c r="K2" s="42"/>
      <c r="L2" s="42"/>
      <c r="M2" s="42"/>
    </row>
    <row r="3" ht="24" spans="1:13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5" t="s">
        <v>7</v>
      </c>
      <c r="I3" s="4" t="s">
        <v>8</v>
      </c>
      <c r="J3" s="4" t="s">
        <v>9</v>
      </c>
      <c r="K3" s="4" t="s">
        <v>10</v>
      </c>
      <c r="L3" s="4" t="s">
        <v>11</v>
      </c>
      <c r="M3" s="4" t="s">
        <v>12</v>
      </c>
    </row>
    <row r="4" ht="54" customHeight="1" spans="1:13">
      <c r="A4" s="102">
        <v>1</v>
      </c>
      <c r="B4" s="8" t="s">
        <v>413</v>
      </c>
      <c r="C4" s="8" t="s">
        <v>47</v>
      </c>
      <c r="D4" s="8" t="s">
        <v>48</v>
      </c>
      <c r="E4" s="8" t="s">
        <v>49</v>
      </c>
      <c r="F4" s="8" t="s">
        <v>50</v>
      </c>
      <c r="G4" s="8">
        <v>26</v>
      </c>
      <c r="H4" s="102">
        <f>41+210+94+227</f>
        <v>572</v>
      </c>
      <c r="I4" s="102"/>
      <c r="J4" s="102"/>
      <c r="K4" s="102"/>
      <c r="L4" s="102"/>
      <c r="M4" s="102"/>
    </row>
    <row r="5" ht="48" spans="1:13">
      <c r="A5" s="102">
        <v>2</v>
      </c>
      <c r="B5" s="7" t="s">
        <v>414</v>
      </c>
      <c r="C5" s="8" t="s">
        <v>89</v>
      </c>
      <c r="D5" s="8" t="s">
        <v>90</v>
      </c>
      <c r="E5" s="8" t="s">
        <v>91</v>
      </c>
      <c r="F5" s="8" t="s">
        <v>92</v>
      </c>
      <c r="G5" s="8">
        <v>23</v>
      </c>
      <c r="H5" s="103">
        <f>113+143</f>
        <v>256</v>
      </c>
      <c r="I5" s="102"/>
      <c r="J5" s="102"/>
      <c r="K5" s="102"/>
      <c r="L5" s="102"/>
      <c r="M5" s="102"/>
    </row>
    <row r="6" ht="36" spans="1:13">
      <c r="A6" s="102">
        <v>3</v>
      </c>
      <c r="B6" s="10"/>
      <c r="C6" s="11" t="s">
        <v>93</v>
      </c>
      <c r="D6" s="12" t="s">
        <v>94</v>
      </c>
      <c r="E6" s="12" t="s">
        <v>95</v>
      </c>
      <c r="F6" s="12" t="s">
        <v>96</v>
      </c>
      <c r="G6" s="11">
        <v>57</v>
      </c>
      <c r="H6" s="104"/>
      <c r="I6" s="102"/>
      <c r="J6" s="102"/>
      <c r="K6" s="102"/>
      <c r="L6" s="102"/>
      <c r="M6" s="102"/>
    </row>
    <row r="7" ht="36" spans="1:13">
      <c r="A7" s="102">
        <v>4</v>
      </c>
      <c r="B7" s="14"/>
      <c r="C7" s="11" t="s">
        <v>93</v>
      </c>
      <c r="D7" s="11" t="s">
        <v>97</v>
      </c>
      <c r="E7" s="11" t="s">
        <v>98</v>
      </c>
      <c r="F7" s="11" t="s">
        <v>99</v>
      </c>
      <c r="G7" s="11">
        <v>62</v>
      </c>
      <c r="H7" s="105"/>
      <c r="I7" s="102"/>
      <c r="J7" s="102"/>
      <c r="K7" s="102"/>
      <c r="L7" s="102"/>
      <c r="M7" s="102"/>
    </row>
    <row r="8" ht="36" spans="1:13">
      <c r="A8" s="102">
        <v>5</v>
      </c>
      <c r="B8" s="24" t="s">
        <v>415</v>
      </c>
      <c r="C8" s="37" t="s">
        <v>93</v>
      </c>
      <c r="D8" s="53" t="s">
        <v>118</v>
      </c>
      <c r="E8" s="30" t="s">
        <v>119</v>
      </c>
      <c r="F8" s="30" t="s">
        <v>120</v>
      </c>
      <c r="G8" s="37">
        <v>42.9</v>
      </c>
      <c r="H8" s="102">
        <v>94</v>
      </c>
      <c r="I8" s="102"/>
      <c r="J8" s="102"/>
      <c r="K8" s="102"/>
      <c r="L8" s="102"/>
      <c r="M8" s="102"/>
    </row>
    <row r="9" ht="24" spans="1:13">
      <c r="A9" s="102">
        <v>6</v>
      </c>
      <c r="B9" s="28" t="s">
        <v>416</v>
      </c>
      <c r="C9" s="143" t="s">
        <v>417</v>
      </c>
      <c r="D9" s="12" t="s">
        <v>418</v>
      </c>
      <c r="E9" s="12" t="s">
        <v>419</v>
      </c>
      <c r="F9" s="12" t="s">
        <v>412</v>
      </c>
      <c r="G9" s="24">
        <v>49</v>
      </c>
      <c r="H9" s="37">
        <v>227</v>
      </c>
      <c r="I9" s="37">
        <v>2</v>
      </c>
      <c r="J9" s="102"/>
      <c r="K9" s="102"/>
      <c r="L9" s="102"/>
      <c r="M9" s="102"/>
    </row>
    <row r="10" ht="24" spans="1:13">
      <c r="A10" s="102">
        <v>7</v>
      </c>
      <c r="B10" s="31"/>
      <c r="C10" s="143" t="s">
        <v>420</v>
      </c>
      <c r="D10" s="12" t="s">
        <v>421</v>
      </c>
      <c r="E10" s="12" t="s">
        <v>422</v>
      </c>
      <c r="F10" s="12" t="s">
        <v>412</v>
      </c>
      <c r="G10" s="12">
        <v>59</v>
      </c>
      <c r="H10" s="37">
        <v>227</v>
      </c>
      <c r="I10" s="37">
        <v>2</v>
      </c>
      <c r="J10" s="102"/>
      <c r="K10" s="102"/>
      <c r="L10" s="102"/>
      <c r="M10" s="102"/>
    </row>
    <row r="11" ht="24" spans="1:13">
      <c r="A11" s="102">
        <v>8</v>
      </c>
      <c r="B11" s="33"/>
      <c r="C11" s="144" t="s">
        <v>423</v>
      </c>
      <c r="D11" s="12" t="s">
        <v>424</v>
      </c>
      <c r="E11" s="12" t="s">
        <v>425</v>
      </c>
      <c r="F11" s="12" t="s">
        <v>287</v>
      </c>
      <c r="G11" s="12">
        <v>65</v>
      </c>
      <c r="H11" s="37">
        <v>227</v>
      </c>
      <c r="I11" s="37">
        <v>3</v>
      </c>
      <c r="J11" s="102"/>
      <c r="K11" s="102"/>
      <c r="L11" s="102"/>
      <c r="M11" s="102"/>
    </row>
    <row r="12" ht="38" customHeight="1" spans="1:13">
      <c r="A12" s="102">
        <v>9</v>
      </c>
      <c r="B12" s="30" t="s">
        <v>426</v>
      </c>
      <c r="C12" s="143" t="s">
        <v>427</v>
      </c>
      <c r="D12" s="12" t="s">
        <v>428</v>
      </c>
      <c r="E12" s="12" t="s">
        <v>429</v>
      </c>
      <c r="F12" s="12" t="s">
        <v>412</v>
      </c>
      <c r="G12" s="37">
        <v>39</v>
      </c>
      <c r="H12" s="37">
        <v>251</v>
      </c>
      <c r="I12" s="37">
        <v>3</v>
      </c>
      <c r="J12" s="102"/>
      <c r="K12" s="102"/>
      <c r="L12" s="102"/>
      <c r="M12" s="102"/>
    </row>
    <row r="13" ht="24" spans="1:13">
      <c r="A13" s="102">
        <v>10</v>
      </c>
      <c r="B13" s="28" t="s">
        <v>430</v>
      </c>
      <c r="C13" s="144" t="s">
        <v>431</v>
      </c>
      <c r="D13" s="30" t="s">
        <v>432</v>
      </c>
      <c r="E13" s="37" t="s">
        <v>433</v>
      </c>
      <c r="F13" s="37" t="s">
        <v>434</v>
      </c>
      <c r="G13" s="37">
        <v>95</v>
      </c>
      <c r="H13" s="108">
        <v>210</v>
      </c>
      <c r="I13" s="37">
        <v>4</v>
      </c>
      <c r="J13" s="102"/>
      <c r="K13" s="102"/>
      <c r="L13" s="102"/>
      <c r="M13" s="102"/>
    </row>
    <row r="14" ht="24" spans="1:13">
      <c r="A14" s="102">
        <v>11</v>
      </c>
      <c r="B14" s="31"/>
      <c r="C14" s="107" t="s">
        <v>435</v>
      </c>
      <c r="D14" s="30" t="s">
        <v>436</v>
      </c>
      <c r="E14" s="37" t="s">
        <v>437</v>
      </c>
      <c r="F14" s="37" t="s">
        <v>434</v>
      </c>
      <c r="G14" s="37">
        <v>85</v>
      </c>
      <c r="H14" s="109"/>
      <c r="I14" s="37">
        <v>4</v>
      </c>
      <c r="J14" s="102"/>
      <c r="K14" s="102"/>
      <c r="L14" s="102"/>
      <c r="M14" s="102"/>
    </row>
    <row r="15" ht="24" spans="1:13">
      <c r="A15" s="102">
        <v>12</v>
      </c>
      <c r="B15" s="33"/>
      <c r="C15" s="144" t="s">
        <v>438</v>
      </c>
      <c r="D15" s="30" t="s">
        <v>439</v>
      </c>
      <c r="E15" s="37" t="s">
        <v>440</v>
      </c>
      <c r="F15" s="37" t="s">
        <v>434</v>
      </c>
      <c r="G15" s="110">
        <v>69</v>
      </c>
      <c r="H15" s="111"/>
      <c r="I15" s="37">
        <v>2</v>
      </c>
      <c r="J15" s="102"/>
      <c r="K15" s="102"/>
      <c r="L15" s="102"/>
      <c r="M15" s="102"/>
    </row>
    <row r="16" ht="36" spans="1:13">
      <c r="A16" s="102">
        <v>13</v>
      </c>
      <c r="B16" s="30" t="s">
        <v>426</v>
      </c>
      <c r="C16" s="144" t="s">
        <v>441</v>
      </c>
      <c r="D16" s="30" t="s">
        <v>442</v>
      </c>
      <c r="E16" s="37" t="s">
        <v>443</v>
      </c>
      <c r="F16" s="12" t="s">
        <v>412</v>
      </c>
      <c r="G16" s="110">
        <v>69</v>
      </c>
      <c r="H16" s="37">
        <v>251</v>
      </c>
      <c r="I16" s="37">
        <v>3</v>
      </c>
      <c r="J16" s="102"/>
      <c r="K16" s="102"/>
      <c r="L16" s="102"/>
      <c r="M16" s="102"/>
    </row>
    <row r="17" ht="24" spans="1:13">
      <c r="A17" s="102">
        <v>14</v>
      </c>
      <c r="B17" s="28" t="s">
        <v>444</v>
      </c>
      <c r="C17" s="143" t="s">
        <v>445</v>
      </c>
      <c r="D17" s="30" t="s">
        <v>446</v>
      </c>
      <c r="E17" s="37" t="s">
        <v>447</v>
      </c>
      <c r="F17" s="12" t="s">
        <v>448</v>
      </c>
      <c r="G17" s="110">
        <v>56</v>
      </c>
      <c r="H17" s="108">
        <v>41</v>
      </c>
      <c r="I17" s="37">
        <v>1</v>
      </c>
      <c r="J17" s="102"/>
      <c r="K17" s="102"/>
      <c r="L17" s="102"/>
      <c r="M17" s="102"/>
    </row>
    <row r="18" ht="24" spans="1:13">
      <c r="A18" s="102">
        <v>15</v>
      </c>
      <c r="B18" s="33"/>
      <c r="C18" s="143" t="s">
        <v>449</v>
      </c>
      <c r="D18" s="145" t="s">
        <v>450</v>
      </c>
      <c r="E18" s="24" t="s">
        <v>451</v>
      </c>
      <c r="F18" s="12" t="s">
        <v>412</v>
      </c>
      <c r="G18" s="110">
        <v>59</v>
      </c>
      <c r="H18" s="111"/>
      <c r="I18" s="37">
        <v>1</v>
      </c>
      <c r="J18" s="102"/>
      <c r="K18" s="102"/>
      <c r="L18" s="102"/>
      <c r="M18" s="102"/>
    </row>
    <row r="19" ht="24" spans="1:13">
      <c r="A19" s="102">
        <v>16</v>
      </c>
      <c r="B19" s="28" t="s">
        <v>452</v>
      </c>
      <c r="C19" s="143" t="s">
        <v>453</v>
      </c>
      <c r="D19" s="12" t="s">
        <v>454</v>
      </c>
      <c r="E19" s="12" t="s">
        <v>455</v>
      </c>
      <c r="F19" s="12" t="s">
        <v>103</v>
      </c>
      <c r="G19" s="37">
        <v>55</v>
      </c>
      <c r="H19" s="108">
        <v>113</v>
      </c>
      <c r="I19" s="37">
        <v>1</v>
      </c>
      <c r="J19" s="102"/>
      <c r="K19" s="102"/>
      <c r="L19" s="102"/>
      <c r="M19" s="102"/>
    </row>
    <row r="20" ht="36" spans="1:13">
      <c r="A20" s="102"/>
      <c r="B20" s="31"/>
      <c r="C20" s="30" t="s">
        <v>72</v>
      </c>
      <c r="D20" s="30" t="s">
        <v>72</v>
      </c>
      <c r="E20" s="30" t="s">
        <v>73</v>
      </c>
      <c r="F20" s="30" t="s">
        <v>25</v>
      </c>
      <c r="G20" s="30">
        <v>36</v>
      </c>
      <c r="H20" s="109"/>
      <c r="I20" s="37"/>
      <c r="J20" s="102"/>
      <c r="K20" s="102"/>
      <c r="L20" s="102"/>
      <c r="M20" s="102"/>
    </row>
    <row r="21" ht="24" spans="1:13">
      <c r="A21" s="102">
        <v>17</v>
      </c>
      <c r="B21" s="31"/>
      <c r="C21" s="143" t="s">
        <v>456</v>
      </c>
      <c r="D21" s="12" t="s">
        <v>457</v>
      </c>
      <c r="E21" s="12" t="s">
        <v>458</v>
      </c>
      <c r="F21" s="12" t="s">
        <v>309</v>
      </c>
      <c r="G21" s="110">
        <v>48</v>
      </c>
      <c r="H21" s="109"/>
      <c r="I21" s="37">
        <v>1</v>
      </c>
      <c r="J21" s="102"/>
      <c r="K21" s="102"/>
      <c r="L21" s="102"/>
      <c r="M21" s="102"/>
    </row>
    <row r="22" ht="36" spans="1:13">
      <c r="A22" s="102">
        <v>18</v>
      </c>
      <c r="B22" s="31"/>
      <c r="C22" s="143" t="s">
        <v>310</v>
      </c>
      <c r="D22" s="12" t="s">
        <v>459</v>
      </c>
      <c r="E22" s="12" t="s">
        <v>460</v>
      </c>
      <c r="F22" s="12" t="s">
        <v>299</v>
      </c>
      <c r="G22" s="12">
        <v>68</v>
      </c>
      <c r="H22" s="109"/>
      <c r="I22" s="37">
        <v>1</v>
      </c>
      <c r="J22" s="102"/>
      <c r="K22" s="102"/>
      <c r="L22" s="102"/>
      <c r="M22" s="102"/>
    </row>
    <row r="23" ht="24" spans="1:13">
      <c r="A23" s="102">
        <v>19</v>
      </c>
      <c r="B23" s="33"/>
      <c r="C23" s="143" t="s">
        <v>461</v>
      </c>
      <c r="D23" s="12" t="s">
        <v>462</v>
      </c>
      <c r="E23" s="11" t="s">
        <v>463</v>
      </c>
      <c r="F23" s="12" t="s">
        <v>464</v>
      </c>
      <c r="G23" s="66">
        <v>68</v>
      </c>
      <c r="H23" s="111"/>
      <c r="I23" s="37">
        <v>2</v>
      </c>
      <c r="J23" s="102"/>
      <c r="K23" s="102"/>
      <c r="L23" s="102"/>
      <c r="M23" s="102"/>
    </row>
    <row r="24" spans="1:13">
      <c r="A24" s="102">
        <v>20</v>
      </c>
      <c r="B24" s="35" t="s">
        <v>452</v>
      </c>
      <c r="C24" s="34" t="s">
        <v>105</v>
      </c>
      <c r="D24" s="35" t="s">
        <v>105</v>
      </c>
      <c r="E24" s="35" t="s">
        <v>407</v>
      </c>
      <c r="F24" s="35" t="s">
        <v>103</v>
      </c>
      <c r="G24" s="35">
        <v>48</v>
      </c>
      <c r="H24" s="102">
        <v>113</v>
      </c>
      <c r="I24" s="37">
        <v>1</v>
      </c>
      <c r="J24" s="102"/>
      <c r="K24" s="102"/>
      <c r="L24" s="102"/>
      <c r="M24" s="102"/>
    </row>
    <row r="25" ht="48" spans="1:13">
      <c r="A25" s="102">
        <v>21</v>
      </c>
      <c r="B25" s="28" t="s">
        <v>465</v>
      </c>
      <c r="C25" s="143" t="s">
        <v>466</v>
      </c>
      <c r="D25" s="24" t="s">
        <v>467</v>
      </c>
      <c r="E25" s="24" t="s">
        <v>468</v>
      </c>
      <c r="F25" s="12" t="s">
        <v>103</v>
      </c>
      <c r="G25" s="110">
        <v>55</v>
      </c>
      <c r="H25" s="108">
        <v>143</v>
      </c>
      <c r="I25" s="37">
        <v>2</v>
      </c>
      <c r="J25" s="102"/>
      <c r="K25" s="102"/>
      <c r="L25" s="102"/>
      <c r="M25" s="102"/>
    </row>
    <row r="26" ht="24" spans="1:13">
      <c r="A26" s="102"/>
      <c r="B26" s="31"/>
      <c r="C26" s="30" t="s">
        <v>72</v>
      </c>
      <c r="D26" s="30" t="s">
        <v>72</v>
      </c>
      <c r="E26" s="30" t="s">
        <v>132</v>
      </c>
      <c r="F26" s="30" t="s">
        <v>133</v>
      </c>
      <c r="G26" s="30">
        <v>39.8</v>
      </c>
      <c r="H26" s="109"/>
      <c r="I26" s="37"/>
      <c r="J26" s="102"/>
      <c r="K26" s="102"/>
      <c r="L26" s="102"/>
      <c r="M26" s="102"/>
    </row>
    <row r="27" ht="24" spans="1:13">
      <c r="A27" s="102">
        <v>22</v>
      </c>
      <c r="B27" s="31"/>
      <c r="C27" s="143" t="s">
        <v>469</v>
      </c>
      <c r="D27" s="24" t="s">
        <v>470</v>
      </c>
      <c r="E27" s="24" t="s">
        <v>471</v>
      </c>
      <c r="F27" s="24" t="s">
        <v>472</v>
      </c>
      <c r="G27" s="110">
        <v>49.8</v>
      </c>
      <c r="H27" s="109"/>
      <c r="I27" s="37">
        <v>2</v>
      </c>
      <c r="J27" s="102"/>
      <c r="K27" s="102"/>
      <c r="L27" s="102"/>
      <c r="M27" s="102"/>
    </row>
    <row r="28" spans="1:13">
      <c r="A28" s="102">
        <v>23</v>
      </c>
      <c r="B28" s="31"/>
      <c r="C28" s="143" t="s">
        <v>473</v>
      </c>
      <c r="D28" s="30" t="s">
        <v>474</v>
      </c>
      <c r="E28" s="37" t="s">
        <v>475</v>
      </c>
      <c r="F28" s="37" t="s">
        <v>476</v>
      </c>
      <c r="G28" s="37">
        <v>49</v>
      </c>
      <c r="H28" s="109"/>
      <c r="I28" s="37">
        <v>3</v>
      </c>
      <c r="J28" s="102"/>
      <c r="K28" s="102"/>
      <c r="L28" s="102"/>
      <c r="M28" s="102"/>
    </row>
    <row r="29" ht="24" spans="1:13">
      <c r="A29" s="102">
        <v>24</v>
      </c>
      <c r="B29" s="33"/>
      <c r="C29" s="143" t="s">
        <v>477</v>
      </c>
      <c r="D29" s="12" t="s">
        <v>478</v>
      </c>
      <c r="E29" s="12" t="s">
        <v>479</v>
      </c>
      <c r="F29" s="12" t="s">
        <v>412</v>
      </c>
      <c r="G29" s="37">
        <v>49</v>
      </c>
      <c r="H29" s="111"/>
      <c r="I29" s="24">
        <v>2</v>
      </c>
      <c r="J29" s="56"/>
      <c r="K29" s="56"/>
      <c r="L29" s="56"/>
      <c r="M29" s="56"/>
    </row>
    <row r="30" ht="24" spans="1:13">
      <c r="A30" s="102">
        <v>25</v>
      </c>
      <c r="B30" s="61" t="s">
        <v>415</v>
      </c>
      <c r="C30" s="146" t="s">
        <v>480</v>
      </c>
      <c r="D30" s="24" t="s">
        <v>481</v>
      </c>
      <c r="E30" s="24" t="s">
        <v>482</v>
      </c>
      <c r="F30" s="24" t="s">
        <v>483</v>
      </c>
      <c r="G30" s="32">
        <v>56</v>
      </c>
      <c r="H30" s="61">
        <v>94</v>
      </c>
      <c r="I30" s="24">
        <v>2</v>
      </c>
      <c r="J30" s="56"/>
      <c r="K30" s="56"/>
      <c r="L30" s="56"/>
      <c r="M30" s="56"/>
    </row>
    <row r="31" ht="24" spans="1:13">
      <c r="A31" s="102">
        <v>26</v>
      </c>
      <c r="B31" s="62"/>
      <c r="C31" s="146" t="s">
        <v>484</v>
      </c>
      <c r="D31" s="24" t="s">
        <v>485</v>
      </c>
      <c r="E31" s="24" t="s">
        <v>486</v>
      </c>
      <c r="F31" s="24" t="s">
        <v>483</v>
      </c>
      <c r="G31" s="24">
        <v>45</v>
      </c>
      <c r="H31" s="62"/>
      <c r="I31" s="24">
        <v>2</v>
      </c>
      <c r="J31" s="56"/>
      <c r="K31" s="56"/>
      <c r="L31" s="56"/>
      <c r="M31" s="56"/>
    </row>
    <row r="32" spans="1:13">
      <c r="A32" s="102">
        <v>27</v>
      </c>
      <c r="B32" s="62"/>
      <c r="C32" s="146" t="s">
        <v>487</v>
      </c>
      <c r="D32" s="24" t="s">
        <v>488</v>
      </c>
      <c r="E32" s="24" t="s">
        <v>489</v>
      </c>
      <c r="F32" s="24" t="s">
        <v>483</v>
      </c>
      <c r="G32" s="24">
        <v>45</v>
      </c>
      <c r="H32" s="62"/>
      <c r="I32" s="24">
        <v>2</v>
      </c>
      <c r="J32" s="56"/>
      <c r="K32" s="56"/>
      <c r="L32" s="56"/>
      <c r="M32" s="56"/>
    </row>
    <row r="33" ht="24" spans="1:13">
      <c r="A33" s="102">
        <v>28</v>
      </c>
      <c r="B33" s="63"/>
      <c r="C33" s="146" t="s">
        <v>490</v>
      </c>
      <c r="D33" s="24" t="s">
        <v>491</v>
      </c>
      <c r="E33" s="24" t="s">
        <v>492</v>
      </c>
      <c r="F33" s="24" t="s">
        <v>412</v>
      </c>
      <c r="G33" s="24">
        <v>59</v>
      </c>
      <c r="H33" s="63"/>
      <c r="I33" s="56"/>
      <c r="J33" s="56"/>
      <c r="K33" s="56"/>
      <c r="L33" s="56"/>
      <c r="M33" s="56"/>
    </row>
  </sheetData>
  <mergeCells count="14">
    <mergeCell ref="A1:M1"/>
    <mergeCell ref="B5:B7"/>
    <mergeCell ref="B9:B11"/>
    <mergeCell ref="B13:B15"/>
    <mergeCell ref="B17:B18"/>
    <mergeCell ref="B19:B23"/>
    <mergeCell ref="B25:B29"/>
    <mergeCell ref="B30:B33"/>
    <mergeCell ref="H5:H7"/>
    <mergeCell ref="H13:H15"/>
    <mergeCell ref="H17:H18"/>
    <mergeCell ref="H19:H23"/>
    <mergeCell ref="H25:H29"/>
    <mergeCell ref="H30:H33"/>
  </mergeCells>
  <pageMargins left="0.75" right="0.75" top="1" bottom="1" header="0.5" footer="0.5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2"/>
  <sheetViews>
    <sheetView workbookViewId="0">
      <selection activeCell="A1" sqref="A1:M1"/>
    </sheetView>
  </sheetViews>
  <sheetFormatPr defaultColWidth="8.88888888888889" defaultRowHeight="12"/>
  <cols>
    <col min="1" max="1" width="6" style="70" customWidth="1"/>
    <col min="2" max="2" width="12" style="70" customWidth="1"/>
    <col min="3" max="3" width="13.3333333333333" style="70" customWidth="1"/>
    <col min="4" max="4" width="25.4444444444444" style="70" customWidth="1"/>
    <col min="5" max="6" width="8.88888888888889" style="70"/>
    <col min="7" max="7" width="6.33333333333333" style="86" customWidth="1"/>
    <col min="8" max="8" width="6.22222222222222" style="70" customWidth="1"/>
    <col min="9" max="9" width="5.33333333333333" style="70" customWidth="1"/>
    <col min="10" max="16384" width="8.88888888888889" style="70"/>
  </cols>
  <sheetData>
    <row r="1" ht="22.2" spans="1:13">
      <c r="A1" s="87"/>
      <c r="B1" s="87"/>
      <c r="C1" s="87"/>
      <c r="D1" s="87"/>
      <c r="E1" s="87"/>
      <c r="F1" s="87"/>
      <c r="G1" s="88"/>
      <c r="H1" s="87"/>
      <c r="I1" s="87"/>
      <c r="J1" s="87"/>
      <c r="K1" s="87"/>
      <c r="L1" s="87"/>
      <c r="M1" s="87"/>
    </row>
    <row r="2" spans="1:13">
      <c r="A2" s="89"/>
      <c r="B2" s="89"/>
      <c r="C2" s="89"/>
      <c r="D2" s="89"/>
      <c r="E2" s="89"/>
      <c r="F2" s="89"/>
      <c r="G2" s="90"/>
      <c r="H2" s="89"/>
      <c r="I2" s="89"/>
      <c r="J2" s="89"/>
      <c r="K2" s="89"/>
      <c r="L2" s="89"/>
      <c r="M2" s="89"/>
    </row>
    <row r="3" ht="24" spans="1:13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4" t="s">
        <v>6</v>
      </c>
      <c r="H3" s="5" t="s">
        <v>7</v>
      </c>
      <c r="I3" s="4" t="s">
        <v>8</v>
      </c>
      <c r="J3" s="4" t="s">
        <v>9</v>
      </c>
      <c r="K3" s="4" t="s">
        <v>10</v>
      </c>
      <c r="L3" s="4" t="s">
        <v>11</v>
      </c>
      <c r="M3" s="4" t="s">
        <v>12</v>
      </c>
    </row>
    <row r="4" ht="24" spans="1:13">
      <c r="A4" s="73">
        <v>1</v>
      </c>
      <c r="B4" s="12" t="s">
        <v>493</v>
      </c>
      <c r="C4" s="12" t="s">
        <v>494</v>
      </c>
      <c r="D4" s="91" t="s">
        <v>495</v>
      </c>
      <c r="E4" s="12"/>
      <c r="F4" s="12" t="s">
        <v>192</v>
      </c>
      <c r="G4" s="38">
        <v>41</v>
      </c>
      <c r="H4" s="91">
        <v>111</v>
      </c>
      <c r="I4" s="12">
        <v>1</v>
      </c>
      <c r="J4" s="73"/>
      <c r="K4" s="73"/>
      <c r="L4" s="73"/>
      <c r="M4" s="73"/>
    </row>
    <row r="5" ht="24" spans="1:13">
      <c r="A5" s="73">
        <v>2</v>
      </c>
      <c r="B5" s="12" t="s">
        <v>493</v>
      </c>
      <c r="C5" s="12" t="s">
        <v>496</v>
      </c>
      <c r="D5" s="12" t="s">
        <v>497</v>
      </c>
      <c r="E5" s="12" t="s">
        <v>498</v>
      </c>
      <c r="F5" s="12" t="s">
        <v>103</v>
      </c>
      <c r="G5" s="38">
        <v>29</v>
      </c>
      <c r="H5" s="91">
        <v>111</v>
      </c>
      <c r="I5" s="12">
        <v>1</v>
      </c>
      <c r="J5" s="73"/>
      <c r="K5" s="73"/>
      <c r="L5" s="73"/>
      <c r="M5" s="73"/>
    </row>
    <row r="6" ht="24" spans="1:13">
      <c r="A6" s="73">
        <v>3</v>
      </c>
      <c r="B6" s="12" t="s">
        <v>493</v>
      </c>
      <c r="C6" s="12" t="s">
        <v>499</v>
      </c>
      <c r="D6" s="12" t="s">
        <v>500</v>
      </c>
      <c r="E6" s="12" t="s">
        <v>501</v>
      </c>
      <c r="F6" s="12" t="s">
        <v>299</v>
      </c>
      <c r="G6" s="38">
        <v>59</v>
      </c>
      <c r="H6" s="91">
        <v>111</v>
      </c>
      <c r="I6" s="12">
        <v>1</v>
      </c>
      <c r="J6" s="73"/>
      <c r="K6" s="73"/>
      <c r="L6" s="73"/>
      <c r="M6" s="73"/>
    </row>
    <row r="7" ht="24" spans="1:13">
      <c r="A7" s="73">
        <v>4</v>
      </c>
      <c r="B7" s="12" t="s">
        <v>493</v>
      </c>
      <c r="C7" s="12" t="s">
        <v>502</v>
      </c>
      <c r="D7" s="12" t="s">
        <v>503</v>
      </c>
      <c r="E7" s="91" t="s">
        <v>504</v>
      </c>
      <c r="F7" s="91" t="s">
        <v>58</v>
      </c>
      <c r="G7" s="35">
        <v>49</v>
      </c>
      <c r="H7" s="91">
        <v>111</v>
      </c>
      <c r="I7" s="12">
        <v>1</v>
      </c>
      <c r="J7" s="73"/>
      <c r="K7" s="73"/>
      <c r="L7" s="73"/>
      <c r="M7" s="73"/>
    </row>
    <row r="8" ht="36" spans="1:13">
      <c r="A8" s="73">
        <v>5</v>
      </c>
      <c r="B8" s="12" t="s">
        <v>493</v>
      </c>
      <c r="C8" s="12" t="s">
        <v>505</v>
      </c>
      <c r="D8" s="12" t="s">
        <v>506</v>
      </c>
      <c r="E8" s="12" t="s">
        <v>507</v>
      </c>
      <c r="F8" s="12" t="s">
        <v>34</v>
      </c>
      <c r="G8" s="35">
        <v>39</v>
      </c>
      <c r="H8" s="91">
        <v>111</v>
      </c>
      <c r="I8" s="12">
        <v>1</v>
      </c>
      <c r="J8" s="73"/>
      <c r="K8" s="73"/>
      <c r="L8" s="73"/>
      <c r="M8" s="73"/>
    </row>
    <row r="9" spans="1:13">
      <c r="A9" s="73">
        <v>6</v>
      </c>
      <c r="B9" s="12" t="s">
        <v>493</v>
      </c>
      <c r="C9" s="12" t="s">
        <v>508</v>
      </c>
      <c r="D9" s="12" t="s">
        <v>509</v>
      </c>
      <c r="E9" s="12" t="s">
        <v>510</v>
      </c>
      <c r="F9" s="12" t="s">
        <v>103</v>
      </c>
      <c r="G9" s="35">
        <v>34.7</v>
      </c>
      <c r="H9" s="91">
        <v>111</v>
      </c>
      <c r="I9" s="12">
        <v>1</v>
      </c>
      <c r="J9" s="73"/>
      <c r="K9" s="73"/>
      <c r="L9" s="73"/>
      <c r="M9" s="73"/>
    </row>
    <row r="10" ht="24" spans="1:13">
      <c r="A10" s="73">
        <v>7</v>
      </c>
      <c r="B10" s="12" t="s">
        <v>493</v>
      </c>
      <c r="C10" s="12" t="s">
        <v>511</v>
      </c>
      <c r="D10" s="12" t="s">
        <v>512</v>
      </c>
      <c r="E10" s="12" t="s">
        <v>513</v>
      </c>
      <c r="F10" s="12" t="s">
        <v>372</v>
      </c>
      <c r="G10" s="35">
        <v>69.9</v>
      </c>
      <c r="H10" s="91">
        <v>111</v>
      </c>
      <c r="I10" s="12">
        <v>1</v>
      </c>
      <c r="J10" s="73"/>
      <c r="K10" s="73"/>
      <c r="L10" s="73"/>
      <c r="M10" s="73"/>
    </row>
    <row r="11" ht="24" spans="1:13">
      <c r="A11" s="73">
        <v>8</v>
      </c>
      <c r="B11" s="53" t="s">
        <v>514</v>
      </c>
      <c r="C11" s="53" t="s">
        <v>515</v>
      </c>
      <c r="D11" s="53" t="s">
        <v>516</v>
      </c>
      <c r="E11" s="53" t="s">
        <v>517</v>
      </c>
      <c r="F11" s="53" t="s">
        <v>99</v>
      </c>
      <c r="G11" s="34">
        <v>48</v>
      </c>
      <c r="H11" s="92">
        <v>383</v>
      </c>
      <c r="I11" s="53">
        <v>4</v>
      </c>
      <c r="J11" s="73"/>
      <c r="K11" s="73"/>
      <c r="L11" s="73"/>
      <c r="M11" s="73"/>
    </row>
    <row r="12" ht="24" spans="1:13">
      <c r="A12" s="73">
        <v>9</v>
      </c>
      <c r="B12" s="12" t="s">
        <v>514</v>
      </c>
      <c r="C12" s="12" t="s">
        <v>518</v>
      </c>
      <c r="D12" s="12" t="s">
        <v>518</v>
      </c>
      <c r="E12" s="12" t="s">
        <v>519</v>
      </c>
      <c r="F12" s="12" t="s">
        <v>99</v>
      </c>
      <c r="G12" s="35">
        <v>45</v>
      </c>
      <c r="H12" s="91">
        <v>383</v>
      </c>
      <c r="I12" s="12">
        <v>3</v>
      </c>
      <c r="J12" s="73"/>
      <c r="K12" s="73"/>
      <c r="L12" s="73"/>
      <c r="M12" s="73"/>
    </row>
    <row r="13" ht="24" spans="1:13">
      <c r="A13" s="73">
        <v>10</v>
      </c>
      <c r="B13" s="12" t="s">
        <v>514</v>
      </c>
      <c r="C13" s="12" t="s">
        <v>520</v>
      </c>
      <c r="D13" s="12" t="s">
        <v>521</v>
      </c>
      <c r="E13" s="12" t="s">
        <v>522</v>
      </c>
      <c r="F13" s="12" t="s">
        <v>283</v>
      </c>
      <c r="G13" s="35">
        <v>48</v>
      </c>
      <c r="H13" s="91">
        <v>383</v>
      </c>
      <c r="I13" s="12">
        <v>3</v>
      </c>
      <c r="J13" s="73"/>
      <c r="K13" s="73"/>
      <c r="L13" s="73"/>
      <c r="M13" s="73"/>
    </row>
    <row r="14" ht="36" spans="1:13">
      <c r="A14" s="73">
        <v>11</v>
      </c>
      <c r="B14" s="12" t="s">
        <v>514</v>
      </c>
      <c r="C14" s="12" t="s">
        <v>523</v>
      </c>
      <c r="D14" s="12" t="s">
        <v>523</v>
      </c>
      <c r="E14" s="12" t="s">
        <v>524</v>
      </c>
      <c r="F14" s="12" t="s">
        <v>99</v>
      </c>
      <c r="G14" s="35">
        <v>49</v>
      </c>
      <c r="H14" s="91">
        <v>383</v>
      </c>
      <c r="I14" s="12">
        <v>2</v>
      </c>
      <c r="J14" s="73"/>
      <c r="K14" s="73"/>
      <c r="L14" s="73"/>
      <c r="M14" s="73"/>
    </row>
    <row r="15" ht="36" spans="1:13">
      <c r="A15" s="73">
        <v>12</v>
      </c>
      <c r="B15" s="12" t="s">
        <v>514</v>
      </c>
      <c r="C15" s="12" t="s">
        <v>525</v>
      </c>
      <c r="D15" s="12" t="s">
        <v>526</v>
      </c>
      <c r="E15" s="12" t="s">
        <v>527</v>
      </c>
      <c r="F15" s="12" t="s">
        <v>103</v>
      </c>
      <c r="G15" s="38">
        <v>45</v>
      </c>
      <c r="H15" s="91">
        <v>383</v>
      </c>
      <c r="I15" s="12">
        <v>2</v>
      </c>
      <c r="J15" s="73"/>
      <c r="K15" s="73"/>
      <c r="L15" s="73"/>
      <c r="M15" s="73"/>
    </row>
    <row r="16" ht="36" spans="1:13">
      <c r="A16" s="73">
        <v>13</v>
      </c>
      <c r="B16" s="12" t="s">
        <v>514</v>
      </c>
      <c r="C16" s="12" t="s">
        <v>528</v>
      </c>
      <c r="D16" s="12" t="s">
        <v>528</v>
      </c>
      <c r="E16" s="12" t="s">
        <v>529</v>
      </c>
      <c r="F16" s="12" t="s">
        <v>99</v>
      </c>
      <c r="G16" s="35">
        <v>47</v>
      </c>
      <c r="H16" s="91">
        <v>383</v>
      </c>
      <c r="I16" s="12">
        <v>2</v>
      </c>
      <c r="J16" s="73"/>
      <c r="K16" s="73"/>
      <c r="L16" s="73"/>
      <c r="M16" s="73"/>
    </row>
    <row r="17" ht="36" spans="1:13">
      <c r="A17" s="73">
        <v>14</v>
      </c>
      <c r="B17" s="93" t="s">
        <v>530</v>
      </c>
      <c r="C17" s="12" t="s">
        <v>531</v>
      </c>
      <c r="D17" s="12" t="s">
        <v>532</v>
      </c>
      <c r="E17" s="12" t="s">
        <v>533</v>
      </c>
      <c r="F17" s="12" t="s">
        <v>534</v>
      </c>
      <c r="G17" s="35">
        <v>39</v>
      </c>
      <c r="H17" s="12">
        <v>108</v>
      </c>
      <c r="I17" s="12">
        <v>1</v>
      </c>
      <c r="J17" s="73"/>
      <c r="K17" s="73"/>
      <c r="L17" s="73"/>
      <c r="M17" s="73"/>
    </row>
    <row r="18" ht="36" spans="1:13">
      <c r="A18" s="73">
        <v>15</v>
      </c>
      <c r="B18" s="93" t="s">
        <v>530</v>
      </c>
      <c r="C18" s="12" t="s">
        <v>535</v>
      </c>
      <c r="D18" s="93" t="s">
        <v>536</v>
      </c>
      <c r="E18" s="93" t="s">
        <v>537</v>
      </c>
      <c r="F18" s="93" t="s">
        <v>394</v>
      </c>
      <c r="G18" s="35">
        <v>49.8</v>
      </c>
      <c r="H18" s="12">
        <v>108</v>
      </c>
      <c r="I18" s="12">
        <v>1</v>
      </c>
      <c r="J18" s="73"/>
      <c r="K18" s="73"/>
      <c r="L18" s="73"/>
      <c r="M18" s="73"/>
    </row>
    <row r="19" ht="24" spans="1:13">
      <c r="A19" s="73">
        <v>16</v>
      </c>
      <c r="B19" s="93" t="s">
        <v>530</v>
      </c>
      <c r="C19" s="12" t="s">
        <v>538</v>
      </c>
      <c r="D19" s="12" t="s">
        <v>539</v>
      </c>
      <c r="E19" s="12" t="s">
        <v>540</v>
      </c>
      <c r="F19" s="12" t="s">
        <v>541</v>
      </c>
      <c r="G19" s="35">
        <v>49.8</v>
      </c>
      <c r="H19" s="12">
        <v>108</v>
      </c>
      <c r="I19" s="12">
        <v>1</v>
      </c>
      <c r="J19" s="73"/>
      <c r="K19" s="73"/>
      <c r="L19" s="73"/>
      <c r="M19" s="73"/>
    </row>
    <row r="20" ht="24" spans="1:13">
      <c r="A20" s="73">
        <v>17</v>
      </c>
      <c r="B20" s="93" t="s">
        <v>530</v>
      </c>
      <c r="C20" s="12" t="s">
        <v>542</v>
      </c>
      <c r="D20" s="12" t="s">
        <v>543</v>
      </c>
      <c r="E20" s="12" t="s">
        <v>544</v>
      </c>
      <c r="F20" s="12" t="s">
        <v>545</v>
      </c>
      <c r="G20" s="35">
        <v>49</v>
      </c>
      <c r="H20" s="12">
        <v>108</v>
      </c>
      <c r="I20" s="12">
        <v>1</v>
      </c>
      <c r="J20" s="73"/>
      <c r="K20" s="73"/>
      <c r="L20" s="73"/>
      <c r="M20" s="73"/>
    </row>
    <row r="21" ht="24" spans="1:13">
      <c r="A21" s="73">
        <v>18</v>
      </c>
      <c r="B21" s="93" t="s">
        <v>530</v>
      </c>
      <c r="C21" s="12" t="s">
        <v>546</v>
      </c>
      <c r="D21" s="93" t="s">
        <v>547</v>
      </c>
      <c r="E21" s="93" t="s">
        <v>548</v>
      </c>
      <c r="F21" s="93" t="s">
        <v>103</v>
      </c>
      <c r="G21" s="38">
        <v>39.8</v>
      </c>
      <c r="H21" s="12">
        <v>108</v>
      </c>
      <c r="I21" s="12">
        <v>1</v>
      </c>
      <c r="J21" s="73"/>
      <c r="K21" s="73"/>
      <c r="L21" s="73"/>
      <c r="M21" s="73"/>
    </row>
    <row r="22" ht="24" spans="1:13">
      <c r="A22" s="73">
        <v>19</v>
      </c>
      <c r="B22" s="93" t="s">
        <v>530</v>
      </c>
      <c r="C22" s="12" t="s">
        <v>549</v>
      </c>
      <c r="D22" s="12" t="s">
        <v>550</v>
      </c>
      <c r="E22" s="93" t="s">
        <v>551</v>
      </c>
      <c r="F22" s="93" t="s">
        <v>552</v>
      </c>
      <c r="G22" s="35">
        <v>59.5</v>
      </c>
      <c r="H22" s="12">
        <v>108</v>
      </c>
      <c r="I22" s="12">
        <v>1</v>
      </c>
      <c r="J22" s="73"/>
      <c r="K22" s="73"/>
      <c r="L22" s="73"/>
      <c r="M22" s="73"/>
    </row>
    <row r="23" ht="24" spans="1:13">
      <c r="A23" s="73">
        <v>20</v>
      </c>
      <c r="B23" s="12" t="s">
        <v>553</v>
      </c>
      <c r="C23" s="12" t="s">
        <v>189</v>
      </c>
      <c r="D23" s="12" t="s">
        <v>189</v>
      </c>
      <c r="E23" s="12" t="s">
        <v>191</v>
      </c>
      <c r="F23" s="12" t="s">
        <v>192</v>
      </c>
      <c r="G23" s="35">
        <v>59.8</v>
      </c>
      <c r="H23" s="91">
        <v>100</v>
      </c>
      <c r="I23" s="12">
        <v>1</v>
      </c>
      <c r="J23" s="73"/>
      <c r="K23" s="73"/>
      <c r="L23" s="73"/>
      <c r="M23" s="73"/>
    </row>
    <row r="24" ht="36" spans="1:13">
      <c r="A24" s="73">
        <v>21</v>
      </c>
      <c r="B24" s="12" t="s">
        <v>553</v>
      </c>
      <c r="C24" s="12" t="s">
        <v>554</v>
      </c>
      <c r="D24" s="12" t="s">
        <v>555</v>
      </c>
      <c r="E24" s="12" t="s">
        <v>556</v>
      </c>
      <c r="F24" s="12" t="s">
        <v>394</v>
      </c>
      <c r="G24" s="38">
        <v>48</v>
      </c>
      <c r="H24" s="91">
        <v>100</v>
      </c>
      <c r="I24" s="12">
        <v>1</v>
      </c>
      <c r="J24" s="73"/>
      <c r="K24" s="73"/>
      <c r="L24" s="73"/>
      <c r="M24" s="73"/>
    </row>
    <row r="25" ht="24" spans="1:13">
      <c r="A25" s="73">
        <v>22</v>
      </c>
      <c r="B25" s="12" t="s">
        <v>553</v>
      </c>
      <c r="C25" s="12" t="s">
        <v>557</v>
      </c>
      <c r="D25" s="12" t="s">
        <v>557</v>
      </c>
      <c r="E25" s="12" t="s">
        <v>558</v>
      </c>
      <c r="F25" s="12" t="s">
        <v>103</v>
      </c>
      <c r="G25" s="35">
        <v>43.5</v>
      </c>
      <c r="H25" s="91">
        <v>100</v>
      </c>
      <c r="I25" s="12">
        <v>1</v>
      </c>
      <c r="J25" s="73"/>
      <c r="K25" s="73"/>
      <c r="L25" s="73"/>
      <c r="M25" s="73"/>
    </row>
    <row r="26" ht="24" spans="1:13">
      <c r="A26" s="73">
        <v>23</v>
      </c>
      <c r="B26" s="12" t="s">
        <v>553</v>
      </c>
      <c r="C26" s="12" t="s">
        <v>559</v>
      </c>
      <c r="D26" s="12" t="s">
        <v>559</v>
      </c>
      <c r="E26" s="12" t="s">
        <v>560</v>
      </c>
      <c r="F26" s="12" t="s">
        <v>103</v>
      </c>
      <c r="G26" s="35">
        <v>18</v>
      </c>
      <c r="H26" s="91">
        <v>100</v>
      </c>
      <c r="I26" s="12">
        <v>1</v>
      </c>
      <c r="J26" s="73"/>
      <c r="K26" s="73"/>
      <c r="L26" s="73"/>
      <c r="M26" s="73"/>
    </row>
    <row r="27" ht="24" spans="1:13">
      <c r="A27" s="73">
        <v>24</v>
      </c>
      <c r="B27" s="12" t="s">
        <v>553</v>
      </c>
      <c r="C27" s="12" t="s">
        <v>14</v>
      </c>
      <c r="D27" s="12" t="s">
        <v>561</v>
      </c>
      <c r="E27" s="12" t="s">
        <v>562</v>
      </c>
      <c r="F27" s="12" t="s">
        <v>103</v>
      </c>
      <c r="G27" s="38">
        <v>59</v>
      </c>
      <c r="H27" s="91">
        <v>100</v>
      </c>
      <c r="I27" s="12">
        <v>1</v>
      </c>
      <c r="J27" s="73"/>
      <c r="K27" s="73"/>
      <c r="L27" s="73"/>
      <c r="M27" s="73"/>
    </row>
    <row r="28" ht="24" spans="1:13">
      <c r="A28" s="73">
        <v>25</v>
      </c>
      <c r="B28" s="12" t="s">
        <v>553</v>
      </c>
      <c r="C28" s="12" t="s">
        <v>563</v>
      </c>
      <c r="D28" s="12" t="s">
        <v>563</v>
      </c>
      <c r="E28" s="12" t="s">
        <v>564</v>
      </c>
      <c r="F28" s="12" t="s">
        <v>34</v>
      </c>
      <c r="G28" s="35">
        <v>49</v>
      </c>
      <c r="H28" s="91">
        <v>100</v>
      </c>
      <c r="I28" s="12">
        <v>1</v>
      </c>
      <c r="J28" s="73"/>
      <c r="K28" s="73"/>
      <c r="L28" s="73"/>
      <c r="M28" s="73"/>
    </row>
    <row r="29" ht="24" spans="1:13">
      <c r="A29" s="73">
        <v>26</v>
      </c>
      <c r="B29" s="53" t="s">
        <v>565</v>
      </c>
      <c r="C29" s="53" t="s">
        <v>566</v>
      </c>
      <c r="D29" s="53" t="s">
        <v>567</v>
      </c>
      <c r="E29" s="53" t="s">
        <v>568</v>
      </c>
      <c r="F29" s="53" t="s">
        <v>569</v>
      </c>
      <c r="G29" s="34">
        <v>46</v>
      </c>
      <c r="H29" s="92">
        <v>486</v>
      </c>
      <c r="I29" s="53">
        <v>8</v>
      </c>
      <c r="J29" s="73"/>
      <c r="K29" s="73"/>
      <c r="L29" s="73"/>
      <c r="M29" s="73"/>
    </row>
    <row r="30" ht="24" spans="1:13">
      <c r="A30" s="73">
        <v>27</v>
      </c>
      <c r="B30" s="53" t="s">
        <v>565</v>
      </c>
      <c r="C30" s="53" t="s">
        <v>570</v>
      </c>
      <c r="D30" s="53" t="s">
        <v>570</v>
      </c>
      <c r="E30" s="53" t="s">
        <v>571</v>
      </c>
      <c r="F30" s="53" t="s">
        <v>569</v>
      </c>
      <c r="G30" s="34">
        <v>39</v>
      </c>
      <c r="H30" s="92">
        <v>486</v>
      </c>
      <c r="I30" s="53">
        <v>4</v>
      </c>
      <c r="J30" s="73"/>
      <c r="K30" s="73"/>
      <c r="L30" s="73"/>
      <c r="M30" s="73"/>
    </row>
    <row r="31" ht="24" spans="1:13">
      <c r="A31" s="73">
        <v>28</v>
      </c>
      <c r="B31" s="53" t="s">
        <v>565</v>
      </c>
      <c r="C31" s="12" t="s">
        <v>572</v>
      </c>
      <c r="D31" s="12" t="s">
        <v>572</v>
      </c>
      <c r="E31" s="12" t="s">
        <v>573</v>
      </c>
      <c r="F31" s="12" t="s">
        <v>103</v>
      </c>
      <c r="G31" s="38">
        <v>46</v>
      </c>
      <c r="H31" s="92">
        <v>486</v>
      </c>
      <c r="I31" s="12">
        <v>3</v>
      </c>
      <c r="J31" s="73"/>
      <c r="K31" s="73"/>
      <c r="L31" s="73"/>
      <c r="M31" s="73"/>
    </row>
    <row r="32" ht="24" spans="1:13">
      <c r="A32" s="73">
        <v>29</v>
      </c>
      <c r="B32" s="53" t="s">
        <v>565</v>
      </c>
      <c r="C32" s="12" t="s">
        <v>574</v>
      </c>
      <c r="D32" s="12" t="s">
        <v>575</v>
      </c>
      <c r="E32" s="12" t="s">
        <v>576</v>
      </c>
      <c r="F32" s="12" t="s">
        <v>99</v>
      </c>
      <c r="G32" s="35">
        <v>45</v>
      </c>
      <c r="H32" s="92">
        <v>486</v>
      </c>
      <c r="I32" s="12">
        <v>4</v>
      </c>
      <c r="J32" s="73"/>
      <c r="K32" s="73"/>
      <c r="L32" s="73"/>
      <c r="M32" s="73"/>
    </row>
    <row r="33" ht="24" spans="1:13">
      <c r="A33" s="73">
        <v>30</v>
      </c>
      <c r="B33" s="53" t="s">
        <v>565</v>
      </c>
      <c r="C33" s="12" t="s">
        <v>577</v>
      </c>
      <c r="D33" s="12" t="s">
        <v>578</v>
      </c>
      <c r="E33" s="12" t="s">
        <v>579</v>
      </c>
      <c r="F33" s="12" t="s">
        <v>103</v>
      </c>
      <c r="G33" s="35">
        <v>43.3</v>
      </c>
      <c r="H33" s="92">
        <v>486</v>
      </c>
      <c r="I33" s="12">
        <v>4</v>
      </c>
      <c r="J33" s="73"/>
      <c r="K33" s="73"/>
      <c r="L33" s="73"/>
      <c r="M33" s="73"/>
    </row>
    <row r="34" ht="24" spans="1:13">
      <c r="A34" s="73">
        <v>31</v>
      </c>
      <c r="B34" s="53" t="s">
        <v>565</v>
      </c>
      <c r="C34" s="12" t="s">
        <v>577</v>
      </c>
      <c r="D34" s="12" t="s">
        <v>580</v>
      </c>
      <c r="E34" s="12" t="s">
        <v>579</v>
      </c>
      <c r="F34" s="12" t="s">
        <v>103</v>
      </c>
      <c r="G34" s="35">
        <v>54.5</v>
      </c>
      <c r="H34" s="92">
        <v>486</v>
      </c>
      <c r="I34" s="12">
        <v>4</v>
      </c>
      <c r="J34" s="73"/>
      <c r="K34" s="73"/>
      <c r="L34" s="73"/>
      <c r="M34" s="73"/>
    </row>
    <row r="35" ht="24" spans="1:13">
      <c r="A35" s="73">
        <v>32</v>
      </c>
      <c r="B35" s="53" t="s">
        <v>565</v>
      </c>
      <c r="C35" s="12" t="s">
        <v>581</v>
      </c>
      <c r="D35" s="12" t="s">
        <v>582</v>
      </c>
      <c r="E35" s="12" t="s">
        <v>583</v>
      </c>
      <c r="F35" s="12" t="s">
        <v>584</v>
      </c>
      <c r="G35" s="35">
        <v>40</v>
      </c>
      <c r="H35" s="92">
        <v>486</v>
      </c>
      <c r="I35" s="12">
        <v>3</v>
      </c>
      <c r="J35" s="73"/>
      <c r="K35" s="73"/>
      <c r="L35" s="73"/>
      <c r="M35" s="73"/>
    </row>
    <row r="36" ht="24" spans="1:13">
      <c r="A36" s="73">
        <v>33</v>
      </c>
      <c r="B36" s="53" t="s">
        <v>565</v>
      </c>
      <c r="C36" s="12" t="s">
        <v>585</v>
      </c>
      <c r="D36" s="12" t="s">
        <v>586</v>
      </c>
      <c r="E36" s="12" t="s">
        <v>587</v>
      </c>
      <c r="F36" s="12" t="s">
        <v>283</v>
      </c>
      <c r="G36" s="38">
        <v>59</v>
      </c>
      <c r="H36" s="92">
        <v>486</v>
      </c>
      <c r="I36" s="12">
        <v>5</v>
      </c>
      <c r="J36" s="73"/>
      <c r="K36" s="73"/>
      <c r="L36" s="73"/>
      <c r="M36" s="73"/>
    </row>
    <row r="37" ht="24" spans="1:13">
      <c r="A37" s="73">
        <v>34</v>
      </c>
      <c r="B37" s="53" t="s">
        <v>565</v>
      </c>
      <c r="C37" s="12" t="s">
        <v>588</v>
      </c>
      <c r="D37" s="12" t="s">
        <v>589</v>
      </c>
      <c r="E37" s="12" t="s">
        <v>590</v>
      </c>
      <c r="F37" s="12" t="s">
        <v>99</v>
      </c>
      <c r="G37" s="35">
        <v>39</v>
      </c>
      <c r="H37" s="92">
        <v>486</v>
      </c>
      <c r="I37" s="12">
        <v>4</v>
      </c>
      <c r="J37" s="73"/>
      <c r="K37" s="73"/>
      <c r="L37" s="73"/>
      <c r="M37" s="73"/>
    </row>
    <row r="38" ht="24" spans="1:13">
      <c r="A38" s="73">
        <v>35</v>
      </c>
      <c r="B38" s="12" t="s">
        <v>591</v>
      </c>
      <c r="C38" s="12" t="s">
        <v>592</v>
      </c>
      <c r="D38" s="12" t="s">
        <v>592</v>
      </c>
      <c r="E38" s="12" t="s">
        <v>593</v>
      </c>
      <c r="F38" s="12" t="s">
        <v>534</v>
      </c>
      <c r="G38" s="38">
        <v>32.8</v>
      </c>
      <c r="H38" s="12">
        <v>166</v>
      </c>
      <c r="I38" s="12">
        <v>2</v>
      </c>
      <c r="J38" s="73"/>
      <c r="K38" s="73"/>
      <c r="L38" s="73"/>
      <c r="M38" s="73"/>
    </row>
    <row r="39" ht="24" spans="1:13">
      <c r="A39" s="73">
        <v>36</v>
      </c>
      <c r="B39" s="12" t="s">
        <v>591</v>
      </c>
      <c r="C39" s="12" t="s">
        <v>594</v>
      </c>
      <c r="D39" s="12" t="s">
        <v>594</v>
      </c>
      <c r="E39" s="12" t="s">
        <v>595</v>
      </c>
      <c r="F39" s="12" t="s">
        <v>541</v>
      </c>
      <c r="G39" s="35">
        <v>35</v>
      </c>
      <c r="H39" s="12">
        <v>166</v>
      </c>
      <c r="I39" s="12">
        <v>2</v>
      </c>
      <c r="J39" s="73"/>
      <c r="K39" s="73"/>
      <c r="L39" s="73"/>
      <c r="M39" s="73"/>
    </row>
    <row r="40" ht="36" spans="1:13">
      <c r="A40" s="73">
        <v>37</v>
      </c>
      <c r="B40" s="12" t="s">
        <v>591</v>
      </c>
      <c r="C40" s="12" t="s">
        <v>596</v>
      </c>
      <c r="D40" s="12" t="s">
        <v>597</v>
      </c>
      <c r="E40" s="93" t="s">
        <v>598</v>
      </c>
      <c r="F40" s="93" t="s">
        <v>545</v>
      </c>
      <c r="G40" s="35" t="s">
        <v>599</v>
      </c>
      <c r="H40" s="12">
        <v>166</v>
      </c>
      <c r="I40" s="12">
        <v>2</v>
      </c>
      <c r="J40" s="73"/>
      <c r="K40" s="73"/>
      <c r="L40" s="73"/>
      <c r="M40" s="73"/>
    </row>
    <row r="41" ht="36" spans="1:13">
      <c r="A41" s="73">
        <v>38</v>
      </c>
      <c r="B41" s="12" t="s">
        <v>591</v>
      </c>
      <c r="C41" s="12" t="s">
        <v>600</v>
      </c>
      <c r="D41" s="93" t="s">
        <v>601</v>
      </c>
      <c r="E41" s="93" t="s">
        <v>602</v>
      </c>
      <c r="F41" s="93" t="s">
        <v>394</v>
      </c>
      <c r="G41" s="35" t="s">
        <v>603</v>
      </c>
      <c r="H41" s="12">
        <v>166</v>
      </c>
      <c r="I41" s="12">
        <v>2</v>
      </c>
      <c r="J41" s="73"/>
      <c r="K41" s="73"/>
      <c r="L41" s="73"/>
      <c r="M41" s="73"/>
    </row>
    <row r="42" ht="36" spans="1:13">
      <c r="A42" s="73">
        <v>39</v>
      </c>
      <c r="B42" s="12" t="s">
        <v>591</v>
      </c>
      <c r="C42" s="53" t="s">
        <v>566</v>
      </c>
      <c r="D42" s="53" t="s">
        <v>566</v>
      </c>
      <c r="E42" s="53" t="s">
        <v>604</v>
      </c>
      <c r="F42" s="53" t="s">
        <v>605</v>
      </c>
      <c r="G42" s="34">
        <v>42</v>
      </c>
      <c r="H42" s="12">
        <v>166</v>
      </c>
      <c r="I42" s="53">
        <v>2</v>
      </c>
      <c r="J42" s="73"/>
      <c r="K42" s="73"/>
      <c r="L42" s="73"/>
      <c r="M42" s="73"/>
    </row>
    <row r="43" ht="17" customHeight="1" spans="1:13">
      <c r="A43" s="73">
        <v>40</v>
      </c>
      <c r="B43" s="94" t="s">
        <v>606</v>
      </c>
      <c r="C43" s="12" t="s">
        <v>607</v>
      </c>
      <c r="D43" s="24" t="s">
        <v>608</v>
      </c>
      <c r="E43" s="24" t="s">
        <v>609</v>
      </c>
      <c r="F43" s="24" t="s">
        <v>103</v>
      </c>
      <c r="G43" s="95" t="s">
        <v>610</v>
      </c>
      <c r="H43" s="73">
        <v>111</v>
      </c>
      <c r="I43" s="18">
        <v>1</v>
      </c>
      <c r="J43" s="73"/>
      <c r="K43" s="73"/>
      <c r="L43" s="73"/>
      <c r="M43" s="73"/>
    </row>
    <row r="44" ht="24" customHeight="1" spans="1:13">
      <c r="A44" s="73">
        <v>41</v>
      </c>
      <c r="B44" s="94" t="s">
        <v>606</v>
      </c>
      <c r="C44" s="12" t="s">
        <v>611</v>
      </c>
      <c r="D44" s="12" t="s">
        <v>611</v>
      </c>
      <c r="E44" s="12" t="s">
        <v>612</v>
      </c>
      <c r="F44" s="12" t="s">
        <v>103</v>
      </c>
      <c r="G44" s="35">
        <v>43.6</v>
      </c>
      <c r="H44" s="73">
        <v>111</v>
      </c>
      <c r="I44" s="18">
        <v>1</v>
      </c>
      <c r="J44" s="73"/>
      <c r="K44" s="73"/>
      <c r="L44" s="73"/>
      <c r="M44" s="73"/>
    </row>
    <row r="45" ht="24" spans="1:13">
      <c r="A45" s="73">
        <v>42</v>
      </c>
      <c r="B45" s="94" t="s">
        <v>606</v>
      </c>
      <c r="C45" s="12" t="s">
        <v>613</v>
      </c>
      <c r="D45" s="96" t="s">
        <v>614</v>
      </c>
      <c r="E45" s="96" t="s">
        <v>615</v>
      </c>
      <c r="F45" s="12" t="s">
        <v>541</v>
      </c>
      <c r="G45" s="97">
        <v>45</v>
      </c>
      <c r="H45" s="73">
        <v>111</v>
      </c>
      <c r="I45" s="18">
        <v>1</v>
      </c>
      <c r="J45" s="73"/>
      <c r="K45" s="73"/>
      <c r="L45" s="73"/>
      <c r="M45" s="73"/>
    </row>
    <row r="46" ht="24" spans="1:13">
      <c r="A46" s="73">
        <v>43</v>
      </c>
      <c r="B46" s="94" t="s">
        <v>606</v>
      </c>
      <c r="C46" s="12" t="s">
        <v>531</v>
      </c>
      <c r="D46" s="24" t="s">
        <v>616</v>
      </c>
      <c r="E46" s="24" t="s">
        <v>617</v>
      </c>
      <c r="F46" s="24" t="s">
        <v>618</v>
      </c>
      <c r="G46" s="38">
        <v>42</v>
      </c>
      <c r="H46" s="73">
        <v>111</v>
      </c>
      <c r="I46" s="18">
        <v>1</v>
      </c>
      <c r="J46" s="73"/>
      <c r="K46" s="73"/>
      <c r="L46" s="73"/>
      <c r="M46" s="73"/>
    </row>
    <row r="47" ht="24" spans="1:13">
      <c r="A47" s="73">
        <v>44</v>
      </c>
      <c r="B47" s="94" t="s">
        <v>606</v>
      </c>
      <c r="C47" s="12" t="s">
        <v>619</v>
      </c>
      <c r="D47" s="12" t="s">
        <v>620</v>
      </c>
      <c r="E47" s="93" t="s">
        <v>621</v>
      </c>
      <c r="F47" s="93" t="s">
        <v>103</v>
      </c>
      <c r="G47" s="35" t="s">
        <v>622</v>
      </c>
      <c r="H47" s="73">
        <v>111</v>
      </c>
      <c r="I47" s="18">
        <v>1</v>
      </c>
      <c r="J47" s="73"/>
      <c r="K47" s="73"/>
      <c r="L47" s="73"/>
      <c r="M47" s="73"/>
    </row>
    <row r="48" ht="24" spans="1:13">
      <c r="A48" s="73">
        <v>45</v>
      </c>
      <c r="B48" s="94" t="s">
        <v>606</v>
      </c>
      <c r="C48" s="30" t="s">
        <v>93</v>
      </c>
      <c r="D48" s="53" t="s">
        <v>118</v>
      </c>
      <c r="E48" s="30" t="s">
        <v>119</v>
      </c>
      <c r="F48" s="30" t="s">
        <v>120</v>
      </c>
      <c r="G48" s="51">
        <v>42.9</v>
      </c>
      <c r="H48" s="73">
        <v>111</v>
      </c>
      <c r="I48" s="73"/>
      <c r="J48" s="73"/>
      <c r="K48" s="73"/>
      <c r="L48" s="73"/>
      <c r="M48" s="73"/>
    </row>
    <row r="49" ht="48" spans="1:13">
      <c r="A49" s="73">
        <v>46</v>
      </c>
      <c r="B49" s="8" t="s">
        <v>623</v>
      </c>
      <c r="C49" s="8" t="s">
        <v>47</v>
      </c>
      <c r="D49" s="8" t="s">
        <v>48</v>
      </c>
      <c r="E49" s="8" t="s">
        <v>131</v>
      </c>
      <c r="F49" s="8" t="s">
        <v>50</v>
      </c>
      <c r="G49" s="46">
        <v>26</v>
      </c>
      <c r="H49" s="73">
        <f>108+111+383+111</f>
        <v>713</v>
      </c>
      <c r="I49" s="73"/>
      <c r="J49" s="73"/>
      <c r="K49" s="73"/>
      <c r="L49" s="73"/>
      <c r="M49" s="73"/>
    </row>
    <row r="50" ht="24" spans="1:13">
      <c r="A50" s="73">
        <v>47</v>
      </c>
      <c r="B50" s="7" t="s">
        <v>624</v>
      </c>
      <c r="C50" s="8" t="s">
        <v>89</v>
      </c>
      <c r="D50" s="8" t="s">
        <v>90</v>
      </c>
      <c r="E50" s="8" t="s">
        <v>131</v>
      </c>
      <c r="F50" s="8" t="s">
        <v>50</v>
      </c>
      <c r="G50" s="46">
        <v>23</v>
      </c>
      <c r="H50" s="98">
        <f>100+166+486</f>
        <v>752</v>
      </c>
      <c r="I50" s="73"/>
      <c r="J50" s="73"/>
      <c r="K50" s="73"/>
      <c r="L50" s="73"/>
      <c r="M50" s="73"/>
    </row>
    <row r="51" ht="24" spans="1:13">
      <c r="A51" s="73">
        <v>48</v>
      </c>
      <c r="B51" s="10"/>
      <c r="C51" s="11" t="s">
        <v>93</v>
      </c>
      <c r="D51" s="12" t="s">
        <v>94</v>
      </c>
      <c r="E51" s="12" t="s">
        <v>95</v>
      </c>
      <c r="F51" s="12" t="s">
        <v>96</v>
      </c>
      <c r="G51" s="48">
        <v>57</v>
      </c>
      <c r="H51" s="99"/>
      <c r="I51" s="73"/>
      <c r="J51" s="73"/>
      <c r="K51" s="73"/>
      <c r="L51" s="73"/>
      <c r="M51" s="73"/>
    </row>
    <row r="52" ht="24" spans="1:13">
      <c r="A52" s="73">
        <v>49</v>
      </c>
      <c r="B52" s="14"/>
      <c r="C52" s="11" t="s">
        <v>93</v>
      </c>
      <c r="D52" s="11" t="s">
        <v>97</v>
      </c>
      <c r="E52" s="11" t="s">
        <v>98</v>
      </c>
      <c r="F52" s="11" t="s">
        <v>99</v>
      </c>
      <c r="G52" s="48">
        <v>62</v>
      </c>
      <c r="H52" s="100"/>
      <c r="I52" s="73"/>
      <c r="J52" s="73"/>
      <c r="K52" s="73"/>
      <c r="L52" s="73"/>
      <c r="M52" s="73"/>
    </row>
  </sheetData>
  <sortState ref="A4:M52">
    <sortCondition ref="B4:B52"/>
  </sortState>
  <mergeCells count="3">
    <mergeCell ref="A1:M1"/>
    <mergeCell ref="B50:B52"/>
    <mergeCell ref="H50:H52"/>
  </mergeCells>
  <conditionalFormatting sqref="D4">
    <cfRule type="duplicateValues" dxfId="0" priority="2"/>
  </conditionalFormatting>
  <conditionalFormatting sqref="D7">
    <cfRule type="duplicateValues" dxfId="0" priority="1"/>
  </conditionalFormatting>
  <conditionalFormatting sqref="D8:D42 D49:D52">
    <cfRule type="duplicateValues" dxfId="0" priority="4"/>
  </conditionalFormatting>
  <pageMargins left="0.75" right="0.75" top="1" bottom="1" header="0.5" footer="0.5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4"/>
  <sheetViews>
    <sheetView workbookViewId="0">
      <selection activeCell="A1" sqref="A1:M1"/>
    </sheetView>
  </sheetViews>
  <sheetFormatPr defaultColWidth="8.88888888888889" defaultRowHeight="14.4"/>
  <cols>
    <col min="1" max="1" width="4.88888888888889" style="1" customWidth="1"/>
    <col min="2" max="2" width="11.8888888888889" style="1" customWidth="1"/>
    <col min="3" max="3" width="12" style="1" customWidth="1"/>
    <col min="4" max="4" width="15.4444444444444" style="1" customWidth="1"/>
    <col min="5" max="5" width="8" style="1" customWidth="1"/>
    <col min="6" max="6" width="10.6666666666667" style="1" customWidth="1"/>
    <col min="7" max="7" width="6.55555555555556" style="1" customWidth="1"/>
    <col min="8" max="8" width="6.11111111111111" style="1" customWidth="1"/>
    <col min="9" max="9" width="6.66666666666667" style="1" customWidth="1"/>
    <col min="10" max="12" width="8.88888888888889" style="1"/>
    <col min="13" max="15" width="12.8888888888889" style="1"/>
    <col min="16" max="16384" width="8.88888888888889" style="1"/>
  </cols>
  <sheetData>
    <row r="1" ht="25.8" spans="1:13">
      <c r="A1" s="71"/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</row>
    <row r="2" spans="1:13">
      <c r="A2" s="72"/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</row>
    <row r="3" ht="24" spans="1:13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5" t="s">
        <v>7</v>
      </c>
      <c r="I3" s="4" t="s">
        <v>8</v>
      </c>
      <c r="J3" s="4" t="s">
        <v>9</v>
      </c>
      <c r="K3" s="4" t="s">
        <v>10</v>
      </c>
      <c r="L3" s="4" t="s">
        <v>11</v>
      </c>
      <c r="M3" s="4" t="s">
        <v>12</v>
      </c>
    </row>
    <row r="4" ht="72" spans="1:13">
      <c r="A4" s="73">
        <v>1</v>
      </c>
      <c r="B4" s="8" t="s">
        <v>625</v>
      </c>
      <c r="C4" s="8" t="s">
        <v>47</v>
      </c>
      <c r="D4" s="8" t="s">
        <v>48</v>
      </c>
      <c r="E4" s="8" t="s">
        <v>49</v>
      </c>
      <c r="F4" s="8" t="s">
        <v>50</v>
      </c>
      <c r="G4" s="8">
        <v>26</v>
      </c>
      <c r="H4" s="73">
        <f>114+54+112+125+111+114</f>
        <v>630</v>
      </c>
      <c r="I4" s="73"/>
      <c r="J4" s="73"/>
      <c r="K4" s="73"/>
      <c r="L4" s="73"/>
      <c r="M4" s="73"/>
    </row>
    <row r="5" ht="60" spans="1:13">
      <c r="A5" s="73">
        <v>2</v>
      </c>
      <c r="B5" s="8" t="s">
        <v>626</v>
      </c>
      <c r="C5" s="8" t="s">
        <v>89</v>
      </c>
      <c r="D5" s="8" t="s">
        <v>90</v>
      </c>
      <c r="E5" s="8" t="s">
        <v>91</v>
      </c>
      <c r="F5" s="8" t="s">
        <v>92</v>
      </c>
      <c r="G5" s="8">
        <v>23</v>
      </c>
      <c r="H5" s="73">
        <f>130+45+112+143</f>
        <v>430</v>
      </c>
      <c r="I5" s="73"/>
      <c r="J5" s="73"/>
      <c r="K5" s="73"/>
      <c r="L5" s="73"/>
      <c r="M5" s="73"/>
    </row>
    <row r="6" s="70" customFormat="1" ht="55" customHeight="1" spans="1:13">
      <c r="A6" s="30">
        <v>1</v>
      </c>
      <c r="B6" s="8" t="s">
        <v>626</v>
      </c>
      <c r="C6" s="30" t="s">
        <v>72</v>
      </c>
      <c r="D6" s="30" t="s">
        <v>72</v>
      </c>
      <c r="E6" s="30" t="s">
        <v>132</v>
      </c>
      <c r="F6" s="30" t="s">
        <v>133</v>
      </c>
      <c r="G6" s="30">
        <v>39.8</v>
      </c>
      <c r="H6" s="73">
        <f>130+45+112+143</f>
        <v>430</v>
      </c>
      <c r="I6" s="73"/>
      <c r="J6" s="73"/>
      <c r="K6" s="73"/>
      <c r="L6" s="73"/>
      <c r="M6" s="73"/>
    </row>
    <row r="7" ht="48" spans="1:13">
      <c r="A7" s="73">
        <v>3</v>
      </c>
      <c r="B7" s="8" t="s">
        <v>626</v>
      </c>
      <c r="C7" s="11" t="s">
        <v>93</v>
      </c>
      <c r="D7" s="12" t="s">
        <v>94</v>
      </c>
      <c r="E7" s="12" t="s">
        <v>95</v>
      </c>
      <c r="F7" s="12" t="s">
        <v>96</v>
      </c>
      <c r="G7" s="11">
        <v>57</v>
      </c>
      <c r="H7" s="73">
        <f>130+45+112+143</f>
        <v>430</v>
      </c>
      <c r="I7" s="73"/>
      <c r="J7" s="73"/>
      <c r="K7" s="73"/>
      <c r="L7" s="73"/>
      <c r="M7" s="73"/>
    </row>
    <row r="8" ht="48" spans="1:13">
      <c r="A8" s="73">
        <v>4</v>
      </c>
      <c r="B8" s="8" t="s">
        <v>626</v>
      </c>
      <c r="C8" s="11" t="s">
        <v>93</v>
      </c>
      <c r="D8" s="11" t="s">
        <v>97</v>
      </c>
      <c r="E8" s="11" t="s">
        <v>98</v>
      </c>
      <c r="F8" s="11" t="s">
        <v>99</v>
      </c>
      <c r="G8" s="11">
        <v>62</v>
      </c>
      <c r="H8" s="73">
        <f>130+45+112+143</f>
        <v>430</v>
      </c>
      <c r="I8" s="73"/>
      <c r="J8" s="73"/>
      <c r="K8" s="73"/>
      <c r="L8" s="73"/>
      <c r="M8" s="73"/>
    </row>
    <row r="9" ht="36" spans="1:13">
      <c r="A9" s="73">
        <v>5</v>
      </c>
      <c r="B9" s="24" t="s">
        <v>627</v>
      </c>
      <c r="C9" s="30" t="s">
        <v>93</v>
      </c>
      <c r="D9" s="53" t="s">
        <v>118</v>
      </c>
      <c r="E9" s="30" t="s">
        <v>119</v>
      </c>
      <c r="F9" s="30" t="s">
        <v>120</v>
      </c>
      <c r="G9" s="30">
        <v>42.9</v>
      </c>
      <c r="H9" s="73">
        <f>111+114</f>
        <v>225</v>
      </c>
      <c r="I9" s="73"/>
      <c r="J9" s="73"/>
      <c r="K9" s="73"/>
      <c r="L9" s="73"/>
      <c r="M9" s="73"/>
    </row>
    <row r="10" ht="24" spans="1:13">
      <c r="A10" s="73">
        <v>6</v>
      </c>
      <c r="B10" s="74" t="s">
        <v>628</v>
      </c>
      <c r="C10" s="74" t="s">
        <v>629</v>
      </c>
      <c r="D10" s="74" t="s">
        <v>629</v>
      </c>
      <c r="E10" s="74" t="s">
        <v>630</v>
      </c>
      <c r="F10" s="74" t="s">
        <v>41</v>
      </c>
      <c r="G10" s="74">
        <v>69.9</v>
      </c>
      <c r="H10" s="73">
        <v>114</v>
      </c>
      <c r="I10" s="83">
        <v>2</v>
      </c>
      <c r="J10" s="73"/>
      <c r="K10" s="73"/>
      <c r="L10" s="73"/>
      <c r="M10" s="73"/>
    </row>
    <row r="11" ht="24" spans="1:13">
      <c r="A11" s="73">
        <v>7</v>
      </c>
      <c r="B11" s="30" t="s">
        <v>628</v>
      </c>
      <c r="C11" s="30" t="s">
        <v>631</v>
      </c>
      <c r="D11" s="30" t="s">
        <v>632</v>
      </c>
      <c r="E11" s="30" t="s">
        <v>633</v>
      </c>
      <c r="F11" s="30" t="s">
        <v>634</v>
      </c>
      <c r="G11" s="52">
        <v>49</v>
      </c>
      <c r="H11" s="73">
        <v>114</v>
      </c>
      <c r="I11" s="80">
        <v>1</v>
      </c>
      <c r="J11" s="73"/>
      <c r="K11" s="73"/>
      <c r="L11" s="73"/>
      <c r="M11" s="73"/>
    </row>
    <row r="12" ht="36" spans="1:13">
      <c r="A12" s="73">
        <v>8</v>
      </c>
      <c r="B12" s="75" t="s">
        <v>628</v>
      </c>
      <c r="C12" s="75" t="s">
        <v>635</v>
      </c>
      <c r="D12" s="75" t="s">
        <v>635</v>
      </c>
      <c r="E12" s="75" t="s">
        <v>636</v>
      </c>
      <c r="F12" s="75" t="s">
        <v>58</v>
      </c>
      <c r="G12" s="75">
        <v>52</v>
      </c>
      <c r="H12" s="73">
        <v>114</v>
      </c>
      <c r="I12" s="84">
        <v>2</v>
      </c>
      <c r="J12" s="73"/>
      <c r="K12" s="73"/>
      <c r="L12" s="73"/>
      <c r="M12" s="73"/>
    </row>
    <row r="13" ht="24" spans="1:13">
      <c r="A13" s="73">
        <v>9</v>
      </c>
      <c r="B13" s="30" t="s">
        <v>637</v>
      </c>
      <c r="C13" s="30" t="s">
        <v>629</v>
      </c>
      <c r="D13" s="30" t="s">
        <v>629</v>
      </c>
      <c r="E13" s="30" t="s">
        <v>630</v>
      </c>
      <c r="F13" s="30" t="s">
        <v>41</v>
      </c>
      <c r="G13" s="30">
        <v>69.9</v>
      </c>
      <c r="H13" s="73">
        <v>54</v>
      </c>
      <c r="I13" s="80">
        <v>1</v>
      </c>
      <c r="J13" s="73"/>
      <c r="K13" s="73"/>
      <c r="L13" s="73"/>
      <c r="M13" s="73"/>
    </row>
    <row r="14" ht="24" spans="1:13">
      <c r="A14" s="73">
        <v>10</v>
      </c>
      <c r="B14" s="30" t="s">
        <v>637</v>
      </c>
      <c r="C14" s="30" t="s">
        <v>631</v>
      </c>
      <c r="D14" s="30" t="s">
        <v>638</v>
      </c>
      <c r="E14" s="30" t="s">
        <v>639</v>
      </c>
      <c r="F14" s="30" t="s">
        <v>41</v>
      </c>
      <c r="G14" s="32">
        <v>69.9</v>
      </c>
      <c r="H14" s="73">
        <v>54</v>
      </c>
      <c r="I14" s="80">
        <v>1</v>
      </c>
      <c r="J14" s="73"/>
      <c r="K14" s="73"/>
      <c r="L14" s="73"/>
      <c r="M14" s="73"/>
    </row>
    <row r="15" ht="24" spans="1:13">
      <c r="A15" s="73">
        <v>11</v>
      </c>
      <c r="B15" s="30" t="s">
        <v>637</v>
      </c>
      <c r="C15" s="75" t="s">
        <v>640</v>
      </c>
      <c r="D15" s="75" t="s">
        <v>640</v>
      </c>
      <c r="E15" s="75" t="s">
        <v>641</v>
      </c>
      <c r="F15" s="75" t="s">
        <v>41</v>
      </c>
      <c r="G15" s="76">
        <v>69.8</v>
      </c>
      <c r="H15" s="73">
        <v>54</v>
      </c>
      <c r="I15" s="84">
        <v>1</v>
      </c>
      <c r="J15" s="73"/>
      <c r="K15" s="73"/>
      <c r="L15" s="73"/>
      <c r="M15" s="73"/>
    </row>
    <row r="16" ht="24" spans="1:13">
      <c r="A16" s="73">
        <v>12</v>
      </c>
      <c r="B16" s="30" t="s">
        <v>637</v>
      </c>
      <c r="C16" s="75" t="s">
        <v>642</v>
      </c>
      <c r="D16" s="75" t="s">
        <v>643</v>
      </c>
      <c r="E16" s="75" t="s">
        <v>644</v>
      </c>
      <c r="F16" s="75" t="s">
        <v>41</v>
      </c>
      <c r="G16" s="76">
        <v>59.8</v>
      </c>
      <c r="H16" s="73">
        <v>54</v>
      </c>
      <c r="I16" s="84">
        <v>1</v>
      </c>
      <c r="J16" s="73"/>
      <c r="K16" s="73"/>
      <c r="L16" s="73"/>
      <c r="M16" s="73"/>
    </row>
    <row r="17" ht="48" spans="1:13">
      <c r="A17" s="73">
        <v>13</v>
      </c>
      <c r="B17" s="30" t="s">
        <v>645</v>
      </c>
      <c r="C17" s="74" t="s">
        <v>646</v>
      </c>
      <c r="D17" s="74" t="s">
        <v>647</v>
      </c>
      <c r="E17" s="74" t="s">
        <v>648</v>
      </c>
      <c r="F17" s="74" t="s">
        <v>58</v>
      </c>
      <c r="G17" s="74">
        <v>62</v>
      </c>
      <c r="H17" s="73">
        <v>112</v>
      </c>
      <c r="I17" s="83">
        <v>1</v>
      </c>
      <c r="J17" s="73"/>
      <c r="K17" s="73"/>
      <c r="L17" s="73"/>
      <c r="M17" s="73"/>
    </row>
    <row r="18" ht="72" spans="1:13">
      <c r="A18" s="73">
        <v>14</v>
      </c>
      <c r="B18" s="30" t="s">
        <v>645</v>
      </c>
      <c r="C18" s="74" t="s">
        <v>649</v>
      </c>
      <c r="D18" s="74" t="s">
        <v>650</v>
      </c>
      <c r="E18" s="74" t="s">
        <v>651</v>
      </c>
      <c r="F18" s="74" t="s">
        <v>41</v>
      </c>
      <c r="G18" s="74">
        <v>69</v>
      </c>
      <c r="H18" s="73">
        <v>112</v>
      </c>
      <c r="I18" s="83">
        <v>1</v>
      </c>
      <c r="J18" s="73"/>
      <c r="K18" s="73"/>
      <c r="L18" s="73"/>
      <c r="M18" s="73"/>
    </row>
    <row r="19" ht="36" spans="1:13">
      <c r="A19" s="73">
        <v>15</v>
      </c>
      <c r="B19" s="30" t="s">
        <v>645</v>
      </c>
      <c r="C19" s="74" t="s">
        <v>652</v>
      </c>
      <c r="D19" s="74" t="s">
        <v>653</v>
      </c>
      <c r="E19" s="74" t="s">
        <v>654</v>
      </c>
      <c r="F19" s="74" t="s">
        <v>58</v>
      </c>
      <c r="G19" s="74">
        <v>56</v>
      </c>
      <c r="H19" s="73">
        <v>112</v>
      </c>
      <c r="I19" s="83">
        <v>2</v>
      </c>
      <c r="J19" s="73"/>
      <c r="K19" s="73"/>
      <c r="L19" s="73"/>
      <c r="M19" s="73"/>
    </row>
    <row r="20" ht="48" spans="1:13">
      <c r="A20" s="73">
        <v>16</v>
      </c>
      <c r="B20" s="30" t="s">
        <v>645</v>
      </c>
      <c r="C20" s="74" t="s">
        <v>652</v>
      </c>
      <c r="D20" s="74" t="s">
        <v>655</v>
      </c>
      <c r="E20" s="74" t="s">
        <v>656</v>
      </c>
      <c r="F20" s="74" t="s">
        <v>58</v>
      </c>
      <c r="G20" s="74">
        <v>54</v>
      </c>
      <c r="H20" s="73">
        <v>112</v>
      </c>
      <c r="I20" s="83">
        <v>2</v>
      </c>
      <c r="J20" s="73"/>
      <c r="K20" s="73"/>
      <c r="L20" s="73"/>
      <c r="M20" s="73"/>
    </row>
    <row r="21" ht="24" spans="1:13">
      <c r="A21" s="73">
        <v>17</v>
      </c>
      <c r="B21" s="30" t="s">
        <v>645</v>
      </c>
      <c r="C21" s="74" t="s">
        <v>657</v>
      </c>
      <c r="D21" s="74" t="s">
        <v>658</v>
      </c>
      <c r="E21" s="74" t="s">
        <v>659</v>
      </c>
      <c r="F21" s="74" t="s">
        <v>41</v>
      </c>
      <c r="G21" s="77">
        <v>43.8</v>
      </c>
      <c r="H21" s="73">
        <v>112</v>
      </c>
      <c r="I21" s="83">
        <v>1</v>
      </c>
      <c r="J21" s="73"/>
      <c r="K21" s="73"/>
      <c r="L21" s="73"/>
      <c r="M21" s="73"/>
    </row>
    <row r="22" ht="24" spans="1:13">
      <c r="A22" s="73">
        <v>18</v>
      </c>
      <c r="B22" s="30" t="s">
        <v>645</v>
      </c>
      <c r="C22" s="30" t="s">
        <v>660</v>
      </c>
      <c r="D22" s="30" t="s">
        <v>661</v>
      </c>
      <c r="E22" s="30" t="s">
        <v>662</v>
      </c>
      <c r="F22" s="30" t="s">
        <v>55</v>
      </c>
      <c r="G22" s="30">
        <v>59.8</v>
      </c>
      <c r="H22" s="73">
        <v>112</v>
      </c>
      <c r="I22" s="80">
        <v>1</v>
      </c>
      <c r="J22" s="73"/>
      <c r="K22" s="73"/>
      <c r="L22" s="73"/>
      <c r="M22" s="73"/>
    </row>
    <row r="23" ht="24" spans="1:13">
      <c r="A23" s="73">
        <v>19</v>
      </c>
      <c r="B23" s="30" t="s">
        <v>663</v>
      </c>
      <c r="C23" s="30" t="s">
        <v>664</v>
      </c>
      <c r="D23" s="52" t="s">
        <v>665</v>
      </c>
      <c r="E23" s="52" t="s">
        <v>666</v>
      </c>
      <c r="F23" s="52" t="s">
        <v>41</v>
      </c>
      <c r="G23" s="52">
        <v>59.8</v>
      </c>
      <c r="H23" s="73">
        <v>125</v>
      </c>
      <c r="I23" s="80">
        <v>1</v>
      </c>
      <c r="J23" s="73"/>
      <c r="K23" s="73"/>
      <c r="L23" s="73"/>
      <c r="M23" s="73"/>
    </row>
    <row r="24" ht="24" spans="1:13">
      <c r="A24" s="73">
        <v>20</v>
      </c>
      <c r="B24" s="75" t="s">
        <v>663</v>
      </c>
      <c r="C24" s="75" t="s">
        <v>667</v>
      </c>
      <c r="D24" s="75" t="s">
        <v>668</v>
      </c>
      <c r="E24" s="75" t="s">
        <v>669</v>
      </c>
      <c r="F24" s="75" t="s">
        <v>41</v>
      </c>
      <c r="G24" s="75">
        <v>46</v>
      </c>
      <c r="H24" s="73">
        <v>125</v>
      </c>
      <c r="I24" s="84">
        <v>1</v>
      </c>
      <c r="J24" s="73"/>
      <c r="K24" s="73"/>
      <c r="L24" s="73"/>
      <c r="M24" s="73"/>
    </row>
    <row r="25" ht="24" spans="1:13">
      <c r="A25" s="73">
        <v>21</v>
      </c>
      <c r="B25" s="75" t="s">
        <v>663</v>
      </c>
      <c r="C25" s="75" t="s">
        <v>670</v>
      </c>
      <c r="D25" s="75" t="s">
        <v>671</v>
      </c>
      <c r="E25" s="75" t="s">
        <v>672</v>
      </c>
      <c r="F25" s="75" t="s">
        <v>41</v>
      </c>
      <c r="G25" s="75">
        <v>53</v>
      </c>
      <c r="H25" s="73">
        <v>125</v>
      </c>
      <c r="I25" s="84">
        <v>1</v>
      </c>
      <c r="J25" s="73"/>
      <c r="K25" s="73"/>
      <c r="L25" s="73"/>
      <c r="M25" s="73"/>
    </row>
    <row r="26" ht="24" spans="1:13">
      <c r="A26" s="73">
        <v>22</v>
      </c>
      <c r="B26" s="75" t="s">
        <v>673</v>
      </c>
      <c r="C26" s="75" t="s">
        <v>453</v>
      </c>
      <c r="D26" s="75" t="s">
        <v>453</v>
      </c>
      <c r="E26" s="75" t="s">
        <v>674</v>
      </c>
      <c r="F26" s="75" t="s">
        <v>41</v>
      </c>
      <c r="G26" s="75">
        <v>59.8</v>
      </c>
      <c r="H26" s="73">
        <v>130</v>
      </c>
      <c r="I26" s="84">
        <v>2</v>
      </c>
      <c r="J26" s="73"/>
      <c r="K26" s="73"/>
      <c r="L26" s="73"/>
      <c r="M26" s="73"/>
    </row>
    <row r="27" ht="24" spans="1:13">
      <c r="A27" s="73">
        <v>23</v>
      </c>
      <c r="B27" s="75" t="s">
        <v>673</v>
      </c>
      <c r="C27" s="75" t="s">
        <v>675</v>
      </c>
      <c r="D27" s="74" t="s">
        <v>676</v>
      </c>
      <c r="E27" s="74" t="s">
        <v>677</v>
      </c>
      <c r="F27" s="52" t="s">
        <v>41</v>
      </c>
      <c r="G27" s="74">
        <v>69.8</v>
      </c>
      <c r="H27" s="73">
        <v>130</v>
      </c>
      <c r="I27" s="84">
        <v>1</v>
      </c>
      <c r="J27" s="73"/>
      <c r="K27" s="73"/>
      <c r="L27" s="73"/>
      <c r="M27" s="73"/>
    </row>
    <row r="28" ht="36" spans="1:13">
      <c r="A28" s="73">
        <v>24</v>
      </c>
      <c r="B28" s="75" t="s">
        <v>673</v>
      </c>
      <c r="C28" s="75" t="s">
        <v>678</v>
      </c>
      <c r="D28" s="30" t="s">
        <v>679</v>
      </c>
      <c r="E28" s="74" t="s">
        <v>680</v>
      </c>
      <c r="F28" s="52" t="s">
        <v>212</v>
      </c>
      <c r="G28" s="78">
        <v>59.8</v>
      </c>
      <c r="H28" s="73">
        <v>130</v>
      </c>
      <c r="I28" s="84">
        <v>2</v>
      </c>
      <c r="J28" s="73"/>
      <c r="K28" s="73"/>
      <c r="L28" s="73"/>
      <c r="M28" s="73"/>
    </row>
    <row r="29" ht="36" spans="1:13">
      <c r="A29" s="73">
        <v>25</v>
      </c>
      <c r="B29" s="30" t="s">
        <v>681</v>
      </c>
      <c r="C29" s="30" t="s">
        <v>678</v>
      </c>
      <c r="D29" s="30" t="s">
        <v>679</v>
      </c>
      <c r="E29" s="30" t="s">
        <v>680</v>
      </c>
      <c r="F29" s="52" t="s">
        <v>212</v>
      </c>
      <c r="G29" s="79">
        <v>59.8</v>
      </c>
      <c r="H29" s="73">
        <v>45</v>
      </c>
      <c r="I29" s="80">
        <v>1</v>
      </c>
      <c r="J29" s="73"/>
      <c r="K29" s="73"/>
      <c r="L29" s="73"/>
      <c r="M29" s="73"/>
    </row>
    <row r="30" ht="36" spans="1:13">
      <c r="A30" s="73">
        <v>26</v>
      </c>
      <c r="B30" s="75" t="s">
        <v>681</v>
      </c>
      <c r="C30" s="75" t="s">
        <v>682</v>
      </c>
      <c r="D30" s="75" t="s">
        <v>682</v>
      </c>
      <c r="E30" s="75" t="s">
        <v>683</v>
      </c>
      <c r="F30" s="75" t="s">
        <v>55</v>
      </c>
      <c r="G30" s="75">
        <v>59</v>
      </c>
      <c r="H30" s="73">
        <v>45</v>
      </c>
      <c r="I30" s="84">
        <v>1</v>
      </c>
      <c r="J30" s="73"/>
      <c r="K30" s="73"/>
      <c r="L30" s="73"/>
      <c r="M30" s="73"/>
    </row>
    <row r="31" ht="24" spans="1:13">
      <c r="A31" s="73">
        <v>27</v>
      </c>
      <c r="B31" s="75" t="s">
        <v>681</v>
      </c>
      <c r="C31" s="75" t="s">
        <v>675</v>
      </c>
      <c r="D31" s="74" t="s">
        <v>676</v>
      </c>
      <c r="E31" s="74" t="s">
        <v>677</v>
      </c>
      <c r="F31" s="52" t="s">
        <v>41</v>
      </c>
      <c r="G31" s="74">
        <v>69.8</v>
      </c>
      <c r="H31" s="73">
        <v>45</v>
      </c>
      <c r="I31" s="84">
        <v>1</v>
      </c>
      <c r="J31" s="73"/>
      <c r="K31" s="73"/>
      <c r="L31" s="73"/>
      <c r="M31" s="73"/>
    </row>
    <row r="32" ht="24" spans="1:13">
      <c r="A32" s="73">
        <v>28</v>
      </c>
      <c r="B32" s="30" t="s">
        <v>684</v>
      </c>
      <c r="C32" s="30" t="s">
        <v>685</v>
      </c>
      <c r="D32" s="30" t="s">
        <v>686</v>
      </c>
      <c r="E32" s="30" t="s">
        <v>687</v>
      </c>
      <c r="F32" s="30" t="s">
        <v>688</v>
      </c>
      <c r="G32" s="30">
        <v>69.8</v>
      </c>
      <c r="H32" s="73">
        <v>112</v>
      </c>
      <c r="I32" s="80">
        <v>1</v>
      </c>
      <c r="J32" s="73"/>
      <c r="K32" s="73"/>
      <c r="L32" s="73"/>
      <c r="M32" s="73"/>
    </row>
    <row r="33" ht="36" spans="1:13">
      <c r="A33" s="73">
        <v>29</v>
      </c>
      <c r="B33" s="30" t="s">
        <v>684</v>
      </c>
      <c r="C33" s="74" t="s">
        <v>678</v>
      </c>
      <c r="D33" s="30" t="s">
        <v>679</v>
      </c>
      <c r="E33" s="30" t="s">
        <v>680</v>
      </c>
      <c r="F33" s="52" t="s">
        <v>212</v>
      </c>
      <c r="G33" s="79">
        <v>59.8</v>
      </c>
      <c r="H33" s="73">
        <v>112</v>
      </c>
      <c r="I33" s="83">
        <v>1</v>
      </c>
      <c r="J33" s="73"/>
      <c r="K33" s="73"/>
      <c r="L33" s="73"/>
      <c r="M33" s="73"/>
    </row>
    <row r="34" ht="24" spans="1:13">
      <c r="A34" s="73">
        <v>30</v>
      </c>
      <c r="B34" s="30" t="s">
        <v>684</v>
      </c>
      <c r="C34" s="74" t="s">
        <v>689</v>
      </c>
      <c r="D34" s="75" t="s">
        <v>690</v>
      </c>
      <c r="E34" s="75" t="s">
        <v>691</v>
      </c>
      <c r="F34" s="75" t="s">
        <v>692</v>
      </c>
      <c r="G34" s="74">
        <v>48.8</v>
      </c>
      <c r="H34" s="73">
        <v>112</v>
      </c>
      <c r="I34" s="83">
        <v>1</v>
      </c>
      <c r="J34" s="73"/>
      <c r="K34" s="73"/>
      <c r="L34" s="73"/>
      <c r="M34" s="73"/>
    </row>
    <row r="35" ht="24" spans="1:13">
      <c r="A35" s="73">
        <v>31</v>
      </c>
      <c r="B35" s="30" t="s">
        <v>684</v>
      </c>
      <c r="C35" s="30" t="s">
        <v>693</v>
      </c>
      <c r="D35" s="30" t="s">
        <v>694</v>
      </c>
      <c r="E35" s="30" t="s">
        <v>695</v>
      </c>
      <c r="F35" s="30" t="s">
        <v>55</v>
      </c>
      <c r="G35" s="30">
        <v>59.8</v>
      </c>
      <c r="H35" s="73">
        <v>112</v>
      </c>
      <c r="I35" s="80">
        <v>1</v>
      </c>
      <c r="J35" s="73"/>
      <c r="K35" s="73"/>
      <c r="L35" s="73"/>
      <c r="M35" s="73"/>
    </row>
    <row r="36" ht="36" spans="1:13">
      <c r="A36" s="73">
        <v>32</v>
      </c>
      <c r="B36" s="74" t="s">
        <v>684</v>
      </c>
      <c r="C36" s="74" t="s">
        <v>696</v>
      </c>
      <c r="D36" s="74" t="s">
        <v>697</v>
      </c>
      <c r="E36" s="75" t="s">
        <v>698</v>
      </c>
      <c r="F36" s="74" t="s">
        <v>55</v>
      </c>
      <c r="G36" s="76">
        <v>69.8</v>
      </c>
      <c r="H36" s="73">
        <v>112</v>
      </c>
      <c r="I36" s="84">
        <v>2</v>
      </c>
      <c r="J36" s="73"/>
      <c r="K36" s="73"/>
      <c r="L36" s="73"/>
      <c r="M36" s="73"/>
    </row>
    <row r="37" ht="36" spans="1:13">
      <c r="A37" s="73">
        <v>33</v>
      </c>
      <c r="B37" s="75" t="s">
        <v>684</v>
      </c>
      <c r="C37" s="75" t="s">
        <v>696</v>
      </c>
      <c r="D37" s="75" t="s">
        <v>699</v>
      </c>
      <c r="E37" s="74" t="s">
        <v>700</v>
      </c>
      <c r="F37" s="75" t="s">
        <v>55</v>
      </c>
      <c r="G37" s="76">
        <v>35</v>
      </c>
      <c r="H37" s="73">
        <v>112</v>
      </c>
      <c r="I37" s="84">
        <v>2</v>
      </c>
      <c r="J37" s="73"/>
      <c r="K37" s="73"/>
      <c r="L37" s="73"/>
      <c r="M37" s="73"/>
    </row>
    <row r="38" ht="24" spans="1:13">
      <c r="A38" s="73">
        <v>34</v>
      </c>
      <c r="B38" s="30" t="s">
        <v>701</v>
      </c>
      <c r="C38" s="52" t="s">
        <v>702</v>
      </c>
      <c r="D38" s="52" t="s">
        <v>703</v>
      </c>
      <c r="E38" s="52" t="s">
        <v>704</v>
      </c>
      <c r="F38" s="52" t="s">
        <v>41</v>
      </c>
      <c r="G38" s="79">
        <v>59.8</v>
      </c>
      <c r="H38" s="73">
        <v>143</v>
      </c>
      <c r="I38" s="81">
        <v>2</v>
      </c>
      <c r="J38" s="73"/>
      <c r="K38" s="73"/>
      <c r="L38" s="73"/>
      <c r="M38" s="73"/>
    </row>
    <row r="39" ht="36" spans="1:13">
      <c r="A39" s="73">
        <v>35</v>
      </c>
      <c r="B39" s="75" t="s">
        <v>701</v>
      </c>
      <c r="C39" s="75" t="s">
        <v>678</v>
      </c>
      <c r="D39" s="30" t="s">
        <v>679</v>
      </c>
      <c r="E39" s="30" t="s">
        <v>680</v>
      </c>
      <c r="F39" s="52" t="s">
        <v>212</v>
      </c>
      <c r="G39" s="79">
        <v>59.8</v>
      </c>
      <c r="H39" s="73">
        <v>143</v>
      </c>
      <c r="I39" s="84">
        <v>1</v>
      </c>
      <c r="J39" s="73"/>
      <c r="K39" s="73"/>
      <c r="L39" s="73"/>
      <c r="M39" s="73"/>
    </row>
    <row r="40" ht="36" spans="1:13">
      <c r="A40" s="73">
        <v>36</v>
      </c>
      <c r="B40" s="75" t="s">
        <v>701</v>
      </c>
      <c r="C40" s="75" t="s">
        <v>453</v>
      </c>
      <c r="D40" s="75" t="s">
        <v>453</v>
      </c>
      <c r="E40" s="75" t="s">
        <v>705</v>
      </c>
      <c r="F40" s="75" t="s">
        <v>41</v>
      </c>
      <c r="G40" s="75">
        <v>59.8</v>
      </c>
      <c r="H40" s="73">
        <v>143</v>
      </c>
      <c r="I40" s="84">
        <v>1</v>
      </c>
      <c r="J40" s="73"/>
      <c r="K40" s="73"/>
      <c r="L40" s="73"/>
      <c r="M40" s="73"/>
    </row>
    <row r="41" ht="36" spans="1:13">
      <c r="A41" s="73">
        <v>37</v>
      </c>
      <c r="B41" s="75" t="s">
        <v>701</v>
      </c>
      <c r="C41" s="75" t="s">
        <v>682</v>
      </c>
      <c r="D41" s="75" t="s">
        <v>706</v>
      </c>
      <c r="E41" s="75" t="s">
        <v>707</v>
      </c>
      <c r="F41" s="75" t="s">
        <v>148</v>
      </c>
      <c r="G41" s="76">
        <v>49</v>
      </c>
      <c r="H41" s="73">
        <v>143</v>
      </c>
      <c r="I41" s="84">
        <v>1</v>
      </c>
      <c r="J41" s="73"/>
      <c r="K41" s="73"/>
      <c r="L41" s="73"/>
      <c r="M41" s="73"/>
    </row>
    <row r="42" ht="24" spans="1:13">
      <c r="A42" s="73">
        <v>38</v>
      </c>
      <c r="B42" s="75" t="s">
        <v>701</v>
      </c>
      <c r="C42" s="75" t="s">
        <v>675</v>
      </c>
      <c r="D42" s="75" t="s">
        <v>708</v>
      </c>
      <c r="E42" s="75" t="s">
        <v>709</v>
      </c>
      <c r="F42" s="75" t="s">
        <v>192</v>
      </c>
      <c r="G42" s="75">
        <v>69</v>
      </c>
      <c r="H42" s="73">
        <v>143</v>
      </c>
      <c r="I42" s="85">
        <v>1</v>
      </c>
      <c r="J42" s="73"/>
      <c r="K42" s="73"/>
      <c r="L42" s="73"/>
      <c r="M42" s="73"/>
    </row>
    <row r="43" ht="36" spans="1:13">
      <c r="A43" s="73">
        <v>39</v>
      </c>
      <c r="B43" s="75" t="s">
        <v>701</v>
      </c>
      <c r="C43" s="75" t="s">
        <v>710</v>
      </c>
      <c r="D43" s="75" t="s">
        <v>711</v>
      </c>
      <c r="E43" s="75" t="s">
        <v>712</v>
      </c>
      <c r="F43" s="75" t="s">
        <v>192</v>
      </c>
      <c r="G43" s="75">
        <v>45</v>
      </c>
      <c r="H43" s="73">
        <v>143</v>
      </c>
      <c r="I43" s="75">
        <v>1</v>
      </c>
      <c r="J43" s="73"/>
      <c r="K43" s="73"/>
      <c r="L43" s="73"/>
      <c r="M43" s="73"/>
    </row>
    <row r="44" ht="24" spans="1:13">
      <c r="A44" s="73">
        <v>40</v>
      </c>
      <c r="B44" s="30" t="s">
        <v>713</v>
      </c>
      <c r="C44" s="30" t="s">
        <v>702</v>
      </c>
      <c r="D44" s="30" t="s">
        <v>702</v>
      </c>
      <c r="E44" s="30" t="s">
        <v>714</v>
      </c>
      <c r="F44" s="30" t="s">
        <v>715</v>
      </c>
      <c r="G44" s="30">
        <v>48</v>
      </c>
      <c r="H44" s="30">
        <v>111</v>
      </c>
      <c r="I44" s="30">
        <v>1</v>
      </c>
      <c r="J44" s="6"/>
      <c r="K44" s="6"/>
      <c r="L44" s="6"/>
      <c r="M44" s="6"/>
    </row>
    <row r="45" ht="24" spans="1:13">
      <c r="A45" s="73">
        <v>41</v>
      </c>
      <c r="B45" s="30" t="s">
        <v>713</v>
      </c>
      <c r="C45" s="30" t="s">
        <v>716</v>
      </c>
      <c r="D45" s="30" t="s">
        <v>717</v>
      </c>
      <c r="E45" s="30" t="s">
        <v>718</v>
      </c>
      <c r="F45" s="30" t="s">
        <v>41</v>
      </c>
      <c r="G45" s="30">
        <v>45</v>
      </c>
      <c r="H45" s="30">
        <v>111</v>
      </c>
      <c r="I45" s="30">
        <v>1</v>
      </c>
      <c r="J45" s="6"/>
      <c r="K45" s="6"/>
      <c r="L45" s="6"/>
      <c r="M45" s="6"/>
    </row>
    <row r="46" ht="24" spans="1:13">
      <c r="A46" s="73">
        <v>42</v>
      </c>
      <c r="B46" s="30" t="s">
        <v>713</v>
      </c>
      <c r="C46" s="30" t="s">
        <v>719</v>
      </c>
      <c r="D46" s="30" t="s">
        <v>719</v>
      </c>
      <c r="E46" s="30" t="s">
        <v>720</v>
      </c>
      <c r="F46" s="30" t="s">
        <v>692</v>
      </c>
      <c r="G46" s="30">
        <v>45</v>
      </c>
      <c r="H46" s="30">
        <v>111</v>
      </c>
      <c r="I46" s="30">
        <v>1</v>
      </c>
      <c r="J46" s="6"/>
      <c r="K46" s="6"/>
      <c r="L46" s="6"/>
      <c r="M46" s="6"/>
    </row>
    <row r="47" ht="24" spans="1:13">
      <c r="A47" s="73">
        <v>43</v>
      </c>
      <c r="B47" s="74" t="s">
        <v>713</v>
      </c>
      <c r="C47" s="74" t="s">
        <v>721</v>
      </c>
      <c r="D47" s="74" t="s">
        <v>722</v>
      </c>
      <c r="E47" s="74" t="s">
        <v>723</v>
      </c>
      <c r="F47" s="74" t="s">
        <v>41</v>
      </c>
      <c r="G47" s="74">
        <v>39.8</v>
      </c>
      <c r="H47" s="30">
        <v>111</v>
      </c>
      <c r="I47" s="30">
        <v>1</v>
      </c>
      <c r="J47" s="6"/>
      <c r="K47" s="6"/>
      <c r="L47" s="6"/>
      <c r="M47" s="6"/>
    </row>
    <row r="48" ht="24" spans="1:13">
      <c r="A48" s="73">
        <v>44</v>
      </c>
      <c r="B48" s="30" t="s">
        <v>713</v>
      </c>
      <c r="C48" s="30" t="s">
        <v>724</v>
      </c>
      <c r="D48" s="80" t="s">
        <v>632</v>
      </c>
      <c r="E48" s="80" t="s">
        <v>633</v>
      </c>
      <c r="F48" s="80" t="s">
        <v>634</v>
      </c>
      <c r="G48" s="81">
        <v>49</v>
      </c>
      <c r="H48" s="30">
        <v>111</v>
      </c>
      <c r="I48" s="30">
        <v>2</v>
      </c>
      <c r="J48" s="6"/>
      <c r="K48" s="6"/>
      <c r="L48" s="6"/>
      <c r="M48" s="6"/>
    </row>
    <row r="49" ht="24" spans="1:13">
      <c r="A49" s="73">
        <v>45</v>
      </c>
      <c r="B49" s="30" t="s">
        <v>713</v>
      </c>
      <c r="C49" s="30" t="s">
        <v>725</v>
      </c>
      <c r="D49" s="30" t="s">
        <v>726</v>
      </c>
      <c r="E49" s="30" t="s">
        <v>727</v>
      </c>
      <c r="F49" s="30" t="s">
        <v>634</v>
      </c>
      <c r="G49" s="30">
        <v>49.8</v>
      </c>
      <c r="H49" s="30">
        <v>111</v>
      </c>
      <c r="I49" s="30">
        <v>2</v>
      </c>
      <c r="J49" s="6"/>
      <c r="K49" s="6"/>
      <c r="L49" s="6"/>
      <c r="M49" s="6"/>
    </row>
    <row r="50" ht="24" spans="1:13">
      <c r="A50" s="73">
        <v>46</v>
      </c>
      <c r="B50" s="30" t="s">
        <v>728</v>
      </c>
      <c r="C50" s="30" t="s">
        <v>729</v>
      </c>
      <c r="D50" s="30" t="s">
        <v>730</v>
      </c>
      <c r="E50" s="30" t="s">
        <v>731</v>
      </c>
      <c r="F50" s="30" t="s">
        <v>41</v>
      </c>
      <c r="G50" s="30">
        <v>49.9</v>
      </c>
      <c r="H50" s="30">
        <v>114</v>
      </c>
      <c r="I50" s="30">
        <v>1</v>
      </c>
      <c r="J50" s="6"/>
      <c r="K50" s="6"/>
      <c r="L50" s="6"/>
      <c r="M50" s="6"/>
    </row>
    <row r="51" ht="24" spans="1:13">
      <c r="A51" s="73">
        <v>47</v>
      </c>
      <c r="B51" s="30" t="s">
        <v>728</v>
      </c>
      <c r="C51" s="30" t="s">
        <v>732</v>
      </c>
      <c r="D51" s="82" t="s">
        <v>722</v>
      </c>
      <c r="E51" s="30" t="s">
        <v>723</v>
      </c>
      <c r="F51" s="30" t="s">
        <v>41</v>
      </c>
      <c r="G51" s="30">
        <v>39.8</v>
      </c>
      <c r="H51" s="30">
        <v>114</v>
      </c>
      <c r="I51" s="30">
        <v>1</v>
      </c>
      <c r="J51" s="6"/>
      <c r="K51" s="6"/>
      <c r="L51" s="6"/>
      <c r="M51" s="6"/>
    </row>
    <row r="52" ht="24" spans="1:13">
      <c r="A52" s="73">
        <v>48</v>
      </c>
      <c r="B52" s="30" t="s">
        <v>728</v>
      </c>
      <c r="C52" s="30" t="s">
        <v>716</v>
      </c>
      <c r="D52" s="74" t="s">
        <v>717</v>
      </c>
      <c r="E52" s="30" t="s">
        <v>718</v>
      </c>
      <c r="F52" s="30" t="s">
        <v>41</v>
      </c>
      <c r="G52" s="30">
        <v>45</v>
      </c>
      <c r="H52" s="30">
        <v>114</v>
      </c>
      <c r="I52" s="30">
        <v>1</v>
      </c>
      <c r="J52" s="6"/>
      <c r="K52" s="6"/>
      <c r="L52" s="6"/>
      <c r="M52" s="6"/>
    </row>
    <row r="53" ht="24" spans="1:13">
      <c r="A53" s="73">
        <v>49</v>
      </c>
      <c r="B53" s="30" t="s">
        <v>728</v>
      </c>
      <c r="C53" s="30" t="s">
        <v>733</v>
      </c>
      <c r="D53" s="30" t="s">
        <v>733</v>
      </c>
      <c r="E53" s="30" t="s">
        <v>734</v>
      </c>
      <c r="F53" s="30" t="s">
        <v>41</v>
      </c>
      <c r="G53" s="32">
        <v>50</v>
      </c>
      <c r="H53" s="30">
        <v>114</v>
      </c>
      <c r="I53" s="30">
        <v>1</v>
      </c>
      <c r="J53" s="6"/>
      <c r="K53" s="6"/>
      <c r="L53" s="6"/>
      <c r="M53" s="6"/>
    </row>
    <row r="54" ht="24" spans="1:13">
      <c r="A54" s="73">
        <v>50</v>
      </c>
      <c r="B54" s="30" t="s">
        <v>728</v>
      </c>
      <c r="C54" s="30" t="s">
        <v>735</v>
      </c>
      <c r="D54" s="30" t="s">
        <v>735</v>
      </c>
      <c r="E54" s="30" t="s">
        <v>736</v>
      </c>
      <c r="F54" s="30" t="s">
        <v>737</v>
      </c>
      <c r="G54" s="30">
        <v>49.8</v>
      </c>
      <c r="H54" s="30">
        <v>114</v>
      </c>
      <c r="I54" s="30">
        <v>1</v>
      </c>
      <c r="J54" s="6"/>
      <c r="K54" s="6"/>
      <c r="L54" s="6"/>
      <c r="M54" s="6"/>
    </row>
  </sheetData>
  <mergeCells count="1">
    <mergeCell ref="A1:M1"/>
  </mergeCells>
  <pageMargins left="0.75" right="0.75" top="1" bottom="1" header="0.5" footer="0.5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0"/>
  <sheetViews>
    <sheetView workbookViewId="0">
      <selection activeCell="A1" sqref="A1:M1"/>
    </sheetView>
  </sheetViews>
  <sheetFormatPr defaultColWidth="8.88888888888889" defaultRowHeight="14.4"/>
  <cols>
    <col min="1" max="1" width="5.77777777777778" style="64" customWidth="1"/>
    <col min="2" max="2" width="12" style="64" customWidth="1"/>
    <col min="3" max="3" width="13.1111111111111" style="64" customWidth="1"/>
    <col min="4" max="4" width="17.2222222222222" style="64" customWidth="1"/>
    <col min="5" max="5" width="8.88888888888889" style="64"/>
    <col min="6" max="6" width="12.1111111111111" style="1" customWidth="1"/>
    <col min="7" max="7" width="5.88888888888889" style="64" customWidth="1"/>
    <col min="8" max="8" width="6.44444444444444" style="64" customWidth="1"/>
    <col min="9" max="9" width="7.55555555555556" style="64" customWidth="1"/>
    <col min="10" max="16384" width="8.88888888888889" style="64"/>
  </cols>
  <sheetData>
    <row r="1" ht="39" customHeight="1" spans="1:13">
      <c r="A1" s="65"/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</row>
    <row r="2" ht="24" spans="1:13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5" t="s">
        <v>7</v>
      </c>
      <c r="I2" s="4" t="s">
        <v>8</v>
      </c>
      <c r="J2" s="4" t="s">
        <v>9</v>
      </c>
      <c r="K2" s="4" t="s">
        <v>10</v>
      </c>
      <c r="L2" s="4" t="s">
        <v>11</v>
      </c>
      <c r="M2" s="4" t="s">
        <v>12</v>
      </c>
    </row>
    <row r="3" ht="49" customHeight="1" spans="1:13">
      <c r="A3" s="6">
        <v>1</v>
      </c>
      <c r="B3" s="8" t="s">
        <v>738</v>
      </c>
      <c r="C3" s="8" t="s">
        <v>47</v>
      </c>
      <c r="D3" s="8" t="s">
        <v>48</v>
      </c>
      <c r="E3" s="8" t="s">
        <v>131</v>
      </c>
      <c r="F3" s="8" t="s">
        <v>50</v>
      </c>
      <c r="G3" s="8">
        <v>26</v>
      </c>
      <c r="H3" s="6">
        <f>150+152+120</f>
        <v>422</v>
      </c>
      <c r="I3" s="6"/>
      <c r="J3" s="6"/>
      <c r="K3" s="6"/>
      <c r="L3" s="6"/>
      <c r="M3" s="6"/>
    </row>
    <row r="4" ht="33" customHeight="1" spans="1:13">
      <c r="A4" s="6">
        <v>2</v>
      </c>
      <c r="B4" s="7" t="s">
        <v>739</v>
      </c>
      <c r="C4" s="8" t="s">
        <v>89</v>
      </c>
      <c r="D4" s="8" t="s">
        <v>90</v>
      </c>
      <c r="E4" s="8" t="s">
        <v>131</v>
      </c>
      <c r="F4" s="8" t="s">
        <v>50</v>
      </c>
      <c r="G4" s="8">
        <v>23</v>
      </c>
      <c r="H4" s="9">
        <f>240+247+123</f>
        <v>610</v>
      </c>
      <c r="I4" s="6"/>
      <c r="J4" s="6"/>
      <c r="K4" s="6"/>
      <c r="L4" s="6"/>
      <c r="M4" s="6"/>
    </row>
    <row r="5" ht="36" spans="1:13">
      <c r="A5" s="6">
        <v>3</v>
      </c>
      <c r="B5" s="10"/>
      <c r="C5" s="11" t="s">
        <v>93</v>
      </c>
      <c r="D5" s="11" t="s">
        <v>740</v>
      </c>
      <c r="E5" s="11" t="s">
        <v>741</v>
      </c>
      <c r="F5" s="11" t="s">
        <v>120</v>
      </c>
      <c r="G5" s="66">
        <v>75</v>
      </c>
      <c r="H5" s="13"/>
      <c r="I5" s="6"/>
      <c r="J5" s="6"/>
      <c r="K5" s="6"/>
      <c r="L5" s="6"/>
      <c r="M5" s="6"/>
    </row>
    <row r="6" ht="31" customHeight="1" spans="1:13">
      <c r="A6" s="6">
        <v>4</v>
      </c>
      <c r="B6" s="14"/>
      <c r="C6" s="11" t="s">
        <v>93</v>
      </c>
      <c r="D6" s="11" t="s">
        <v>742</v>
      </c>
      <c r="E6" s="11" t="s">
        <v>743</v>
      </c>
      <c r="F6" s="11" t="s">
        <v>120</v>
      </c>
      <c r="G6" s="11">
        <v>32.9</v>
      </c>
      <c r="H6" s="15"/>
      <c r="I6" s="6"/>
      <c r="J6" s="6"/>
      <c r="K6" s="6"/>
      <c r="L6" s="6"/>
      <c r="M6" s="6"/>
    </row>
    <row r="7" ht="33" customHeight="1" spans="1:13">
      <c r="A7" s="6">
        <v>5</v>
      </c>
      <c r="B7" s="67" t="s">
        <v>744</v>
      </c>
      <c r="C7" s="53" t="s">
        <v>745</v>
      </c>
      <c r="D7" s="53" t="s">
        <v>746</v>
      </c>
      <c r="E7" s="53" t="s">
        <v>747</v>
      </c>
      <c r="F7" s="53" t="s">
        <v>20</v>
      </c>
      <c r="G7" s="53">
        <v>65</v>
      </c>
      <c r="H7" s="9">
        <v>240</v>
      </c>
      <c r="I7" s="53">
        <v>4</v>
      </c>
      <c r="J7" s="6"/>
      <c r="K7" s="6"/>
      <c r="L7" s="6"/>
      <c r="M7" s="6"/>
    </row>
    <row r="8" ht="24" spans="1:13">
      <c r="A8" s="6">
        <v>6</v>
      </c>
      <c r="B8" s="68"/>
      <c r="C8" s="53" t="s">
        <v>748</v>
      </c>
      <c r="D8" s="53" t="s">
        <v>748</v>
      </c>
      <c r="E8" s="53" t="s">
        <v>749</v>
      </c>
      <c r="F8" s="53" t="s">
        <v>688</v>
      </c>
      <c r="G8" s="53">
        <v>58</v>
      </c>
      <c r="H8" s="13"/>
      <c r="I8" s="53">
        <v>3</v>
      </c>
      <c r="J8" s="6"/>
      <c r="K8" s="6"/>
      <c r="L8" s="6"/>
      <c r="M8" s="6"/>
    </row>
    <row r="9" ht="33" customHeight="1" spans="1:13">
      <c r="A9" s="6">
        <v>7</v>
      </c>
      <c r="B9" s="68"/>
      <c r="C9" s="53" t="s">
        <v>750</v>
      </c>
      <c r="D9" s="53" t="s">
        <v>751</v>
      </c>
      <c r="E9" s="53" t="s">
        <v>752</v>
      </c>
      <c r="F9" s="53" t="s">
        <v>753</v>
      </c>
      <c r="G9" s="53">
        <v>79</v>
      </c>
      <c r="H9" s="13"/>
      <c r="I9" s="53">
        <v>2</v>
      </c>
      <c r="J9" s="6"/>
      <c r="K9" s="6"/>
      <c r="L9" s="6"/>
      <c r="M9" s="6"/>
    </row>
    <row r="10" ht="18" customHeight="1" spans="1:13">
      <c r="A10" s="6">
        <v>8</v>
      </c>
      <c r="B10" s="68"/>
      <c r="C10" s="53" t="s">
        <v>754</v>
      </c>
      <c r="D10" s="53" t="s">
        <v>754</v>
      </c>
      <c r="E10" s="53" t="s">
        <v>755</v>
      </c>
      <c r="F10" s="53" t="s">
        <v>756</v>
      </c>
      <c r="G10" s="53">
        <v>46.8</v>
      </c>
      <c r="H10" s="13"/>
      <c r="I10" s="53">
        <v>1</v>
      </c>
      <c r="J10" s="6"/>
      <c r="K10" s="6"/>
      <c r="L10" s="6"/>
      <c r="M10" s="6"/>
    </row>
    <row r="11" ht="42" customHeight="1" spans="1:13">
      <c r="A11" s="6">
        <v>9</v>
      </c>
      <c r="B11" s="69"/>
      <c r="C11" s="53" t="s">
        <v>757</v>
      </c>
      <c r="D11" s="53" t="s">
        <v>758</v>
      </c>
      <c r="E11" s="53" t="s">
        <v>140</v>
      </c>
      <c r="F11" s="53" t="s">
        <v>759</v>
      </c>
      <c r="G11" s="53">
        <v>66</v>
      </c>
      <c r="H11" s="15"/>
      <c r="I11" s="53">
        <v>5</v>
      </c>
      <c r="J11" s="6"/>
      <c r="K11" s="6"/>
      <c r="L11" s="6"/>
      <c r="M11" s="6"/>
    </row>
    <row r="12" ht="24" spans="1:13">
      <c r="A12" s="6">
        <v>10</v>
      </c>
      <c r="B12" s="67" t="s">
        <v>760</v>
      </c>
      <c r="C12" s="53" t="s">
        <v>761</v>
      </c>
      <c r="D12" s="53" t="s">
        <v>762</v>
      </c>
      <c r="E12" s="53" t="s">
        <v>763</v>
      </c>
      <c r="F12" s="53" t="s">
        <v>55</v>
      </c>
      <c r="G12" s="53">
        <v>59</v>
      </c>
      <c r="H12" s="9">
        <v>150</v>
      </c>
      <c r="I12" s="53">
        <v>2</v>
      </c>
      <c r="J12" s="6"/>
      <c r="K12" s="6"/>
      <c r="L12" s="6"/>
      <c r="M12" s="6"/>
    </row>
    <row r="13" ht="24" spans="1:13">
      <c r="A13" s="6">
        <v>11</v>
      </c>
      <c r="B13" s="68"/>
      <c r="C13" s="53" t="s">
        <v>764</v>
      </c>
      <c r="D13" s="53" t="s">
        <v>765</v>
      </c>
      <c r="E13" s="53" t="s">
        <v>766</v>
      </c>
      <c r="F13" s="53" t="s">
        <v>767</v>
      </c>
      <c r="G13" s="53">
        <v>65</v>
      </c>
      <c r="H13" s="13"/>
      <c r="I13" s="53">
        <v>5</v>
      </c>
      <c r="J13" s="6"/>
      <c r="K13" s="6"/>
      <c r="L13" s="6"/>
      <c r="M13" s="6"/>
    </row>
    <row r="14" ht="24" spans="1:13">
      <c r="A14" s="6">
        <v>12</v>
      </c>
      <c r="B14" s="69"/>
      <c r="C14" s="145" t="s">
        <v>768</v>
      </c>
      <c r="D14" s="12" t="s">
        <v>768</v>
      </c>
      <c r="E14" s="12" t="s">
        <v>769</v>
      </c>
      <c r="F14" s="12" t="s">
        <v>770</v>
      </c>
      <c r="G14" s="30">
        <v>65</v>
      </c>
      <c r="H14" s="15"/>
      <c r="I14" s="53">
        <v>6</v>
      </c>
      <c r="J14" s="6"/>
      <c r="K14" s="6"/>
      <c r="L14" s="6"/>
      <c r="M14" s="6"/>
    </row>
    <row r="15" ht="24" spans="1:13">
      <c r="A15" s="6">
        <v>13</v>
      </c>
      <c r="B15" s="28" t="s">
        <v>771</v>
      </c>
      <c r="C15" s="30" t="s">
        <v>772</v>
      </c>
      <c r="D15" s="30" t="s">
        <v>773</v>
      </c>
      <c r="E15" s="11" t="s">
        <v>774</v>
      </c>
      <c r="F15" s="30" t="s">
        <v>775</v>
      </c>
      <c r="G15" s="30">
        <v>56.8</v>
      </c>
      <c r="H15" s="9">
        <v>247</v>
      </c>
      <c r="I15" s="30">
        <v>3</v>
      </c>
      <c r="J15" s="6"/>
      <c r="K15" s="6"/>
      <c r="L15" s="6"/>
      <c r="M15" s="6"/>
    </row>
    <row r="16" ht="24" spans="1:13">
      <c r="A16" s="6">
        <v>14</v>
      </c>
      <c r="B16" s="31"/>
      <c r="C16" s="30" t="s">
        <v>776</v>
      </c>
      <c r="D16" s="30" t="s">
        <v>776</v>
      </c>
      <c r="E16" s="30" t="s">
        <v>777</v>
      </c>
      <c r="F16" s="30" t="s">
        <v>778</v>
      </c>
      <c r="G16" s="30">
        <v>62</v>
      </c>
      <c r="H16" s="13"/>
      <c r="I16" s="30">
        <v>3</v>
      </c>
      <c r="J16" s="6"/>
      <c r="K16" s="6"/>
      <c r="L16" s="6"/>
      <c r="M16" s="6"/>
    </row>
    <row r="17" ht="24" spans="1:13">
      <c r="A17" s="6">
        <v>15</v>
      </c>
      <c r="B17" s="31"/>
      <c r="C17" s="53" t="s">
        <v>779</v>
      </c>
      <c r="D17" s="53" t="s">
        <v>780</v>
      </c>
      <c r="E17" s="53" t="s">
        <v>781</v>
      </c>
      <c r="F17" s="53" t="s">
        <v>775</v>
      </c>
      <c r="G17" s="53">
        <v>52</v>
      </c>
      <c r="H17" s="13"/>
      <c r="I17" s="53">
        <v>6</v>
      </c>
      <c r="J17" s="6"/>
      <c r="K17" s="6"/>
      <c r="L17" s="6"/>
      <c r="M17" s="6"/>
    </row>
    <row r="18" ht="36" spans="1:13">
      <c r="A18" s="6">
        <v>16</v>
      </c>
      <c r="B18" s="31"/>
      <c r="C18" s="30" t="s">
        <v>782</v>
      </c>
      <c r="D18" s="30" t="s">
        <v>783</v>
      </c>
      <c r="E18" s="30" t="s">
        <v>784</v>
      </c>
      <c r="F18" s="30" t="s">
        <v>785</v>
      </c>
      <c r="G18" s="30">
        <v>58.8</v>
      </c>
      <c r="H18" s="13"/>
      <c r="I18" s="30">
        <v>3</v>
      </c>
      <c r="J18" s="6"/>
      <c r="K18" s="6"/>
      <c r="L18" s="6"/>
      <c r="M18" s="6"/>
    </row>
    <row r="19" ht="24" spans="1:13">
      <c r="A19" s="6">
        <v>17</v>
      </c>
      <c r="B19" s="33"/>
      <c r="C19" s="30" t="s">
        <v>786</v>
      </c>
      <c r="D19" s="30" t="s">
        <v>787</v>
      </c>
      <c r="E19" s="30" t="s">
        <v>788</v>
      </c>
      <c r="F19" s="30" t="s">
        <v>778</v>
      </c>
      <c r="G19" s="30">
        <v>55</v>
      </c>
      <c r="H19" s="15"/>
      <c r="I19" s="30">
        <v>1</v>
      </c>
      <c r="J19" s="6"/>
      <c r="K19" s="6"/>
      <c r="L19" s="6"/>
      <c r="M19" s="6"/>
    </row>
    <row r="20" ht="24" spans="1:13">
      <c r="A20" s="6">
        <v>18</v>
      </c>
      <c r="B20" s="28" t="s">
        <v>789</v>
      </c>
      <c r="C20" s="30" t="s">
        <v>790</v>
      </c>
      <c r="D20" s="30" t="s">
        <v>791</v>
      </c>
      <c r="E20" s="30" t="s">
        <v>792</v>
      </c>
      <c r="F20" s="30" t="s">
        <v>20</v>
      </c>
      <c r="G20" s="30">
        <v>56</v>
      </c>
      <c r="H20" s="9">
        <v>152</v>
      </c>
      <c r="I20" s="30">
        <v>5</v>
      </c>
      <c r="J20" s="6"/>
      <c r="K20" s="6"/>
      <c r="L20" s="6"/>
      <c r="M20" s="6"/>
    </row>
    <row r="21" ht="30" customHeight="1" spans="1:13">
      <c r="A21" s="6">
        <v>19</v>
      </c>
      <c r="B21" s="31"/>
      <c r="C21" s="30" t="s">
        <v>793</v>
      </c>
      <c r="D21" s="30" t="s">
        <v>794</v>
      </c>
      <c r="E21" s="30" t="s">
        <v>795</v>
      </c>
      <c r="F21" s="30" t="s">
        <v>17</v>
      </c>
      <c r="G21" s="30">
        <v>69.8</v>
      </c>
      <c r="H21" s="13"/>
      <c r="I21" s="30">
        <v>2</v>
      </c>
      <c r="J21" s="6"/>
      <c r="K21" s="6"/>
      <c r="L21" s="6"/>
      <c r="M21" s="6"/>
    </row>
    <row r="22" ht="30" customHeight="1" spans="1:13">
      <c r="A22" s="6">
        <v>20</v>
      </c>
      <c r="B22" s="33"/>
      <c r="C22" s="30" t="s">
        <v>796</v>
      </c>
      <c r="D22" s="30" t="s">
        <v>797</v>
      </c>
      <c r="E22" s="30" t="s">
        <v>798</v>
      </c>
      <c r="F22" s="30" t="s">
        <v>799</v>
      </c>
      <c r="G22" s="30">
        <v>62</v>
      </c>
      <c r="H22" s="15"/>
      <c r="I22" s="30">
        <v>2</v>
      </c>
      <c r="J22" s="6"/>
      <c r="K22" s="6"/>
      <c r="L22" s="6"/>
      <c r="M22" s="6"/>
    </row>
    <row r="23" ht="60" spans="1:13">
      <c r="A23" s="6">
        <v>21</v>
      </c>
      <c r="B23" s="67" t="s">
        <v>800</v>
      </c>
      <c r="C23" s="53" t="s">
        <v>801</v>
      </c>
      <c r="D23" s="53" t="s">
        <v>802</v>
      </c>
      <c r="E23" s="53" t="s">
        <v>803</v>
      </c>
      <c r="F23" s="53" t="s">
        <v>17</v>
      </c>
      <c r="G23" s="53">
        <v>52</v>
      </c>
      <c r="H23" s="9">
        <v>123</v>
      </c>
      <c r="I23" s="53">
        <v>3</v>
      </c>
      <c r="J23" s="6"/>
      <c r="K23" s="6"/>
      <c r="L23" s="6"/>
      <c r="M23" s="6"/>
    </row>
    <row r="24" ht="34" customHeight="1" spans="1:13">
      <c r="A24" s="6">
        <v>22</v>
      </c>
      <c r="B24" s="68"/>
      <c r="C24" s="53" t="s">
        <v>804</v>
      </c>
      <c r="D24" s="53" t="s">
        <v>805</v>
      </c>
      <c r="E24" s="53" t="s">
        <v>806</v>
      </c>
      <c r="F24" s="53" t="s">
        <v>55</v>
      </c>
      <c r="G24" s="66">
        <v>78</v>
      </c>
      <c r="H24" s="13"/>
      <c r="I24" s="53">
        <v>1</v>
      </c>
      <c r="J24" s="6"/>
      <c r="K24" s="6"/>
      <c r="L24" s="6"/>
      <c r="M24" s="6"/>
    </row>
    <row r="25" ht="24" spans="1:13">
      <c r="A25" s="6">
        <v>23</v>
      </c>
      <c r="B25" s="68"/>
      <c r="C25" s="53" t="s">
        <v>807</v>
      </c>
      <c r="D25" s="53" t="s">
        <v>807</v>
      </c>
      <c r="E25" s="53" t="s">
        <v>808</v>
      </c>
      <c r="F25" s="53" t="s">
        <v>20</v>
      </c>
      <c r="G25" s="66">
        <v>59</v>
      </c>
      <c r="H25" s="13"/>
      <c r="I25" s="53">
        <v>1</v>
      </c>
      <c r="J25" s="6"/>
      <c r="K25" s="6"/>
      <c r="L25" s="6"/>
      <c r="M25" s="6"/>
    </row>
    <row r="26" ht="24" spans="1:13">
      <c r="A26" s="6">
        <v>24</v>
      </c>
      <c r="B26" s="68"/>
      <c r="C26" s="53" t="s">
        <v>809</v>
      </c>
      <c r="D26" s="53" t="s">
        <v>810</v>
      </c>
      <c r="E26" s="53" t="s">
        <v>811</v>
      </c>
      <c r="F26" s="53" t="s">
        <v>17</v>
      </c>
      <c r="G26" s="53">
        <v>49.8</v>
      </c>
      <c r="H26" s="13"/>
      <c r="I26" s="53">
        <v>4</v>
      </c>
      <c r="J26" s="6"/>
      <c r="K26" s="6"/>
      <c r="L26" s="6"/>
      <c r="M26" s="6"/>
    </row>
    <row r="27" ht="24" spans="1:13">
      <c r="A27" s="6">
        <v>25</v>
      </c>
      <c r="B27" s="69"/>
      <c r="C27" s="53" t="s">
        <v>812</v>
      </c>
      <c r="D27" s="53" t="s">
        <v>813</v>
      </c>
      <c r="E27" s="53" t="s">
        <v>814</v>
      </c>
      <c r="F27" s="53" t="s">
        <v>785</v>
      </c>
      <c r="G27" s="53">
        <v>59.8</v>
      </c>
      <c r="H27" s="15"/>
      <c r="I27" s="53">
        <v>2</v>
      </c>
      <c r="J27" s="6"/>
      <c r="K27" s="6"/>
      <c r="L27" s="6"/>
      <c r="M27" s="6"/>
    </row>
    <row r="28" ht="36" spans="1:13">
      <c r="A28" s="6">
        <v>26</v>
      </c>
      <c r="B28" s="67" t="s">
        <v>815</v>
      </c>
      <c r="C28" s="53" t="s">
        <v>816</v>
      </c>
      <c r="D28" s="53" t="s">
        <v>817</v>
      </c>
      <c r="E28" s="53" t="s">
        <v>818</v>
      </c>
      <c r="F28" s="53" t="s">
        <v>17</v>
      </c>
      <c r="G28" s="53">
        <v>79.8</v>
      </c>
      <c r="H28" s="9">
        <v>120</v>
      </c>
      <c r="I28" s="53">
        <v>3</v>
      </c>
      <c r="J28" s="6"/>
      <c r="K28" s="6"/>
      <c r="L28" s="6"/>
      <c r="M28" s="6"/>
    </row>
    <row r="29" ht="24" spans="1:13">
      <c r="A29" s="6">
        <v>27</v>
      </c>
      <c r="B29" s="68"/>
      <c r="C29" s="53" t="s">
        <v>819</v>
      </c>
      <c r="D29" s="53" t="s">
        <v>820</v>
      </c>
      <c r="E29" s="53" t="s">
        <v>821</v>
      </c>
      <c r="F29" s="53" t="s">
        <v>799</v>
      </c>
      <c r="G29" s="53">
        <v>66</v>
      </c>
      <c r="H29" s="13"/>
      <c r="I29" s="53">
        <v>3</v>
      </c>
      <c r="J29" s="6"/>
      <c r="K29" s="6"/>
      <c r="L29" s="6"/>
      <c r="M29" s="6"/>
    </row>
    <row r="30" ht="24" spans="1:13">
      <c r="A30" s="6">
        <v>28</v>
      </c>
      <c r="B30" s="69"/>
      <c r="C30" s="53" t="s">
        <v>822</v>
      </c>
      <c r="D30" s="53" t="s">
        <v>823</v>
      </c>
      <c r="E30" s="53" t="s">
        <v>824</v>
      </c>
      <c r="F30" s="53" t="s">
        <v>825</v>
      </c>
      <c r="G30" s="53">
        <v>59.8</v>
      </c>
      <c r="H30" s="15"/>
      <c r="I30" s="53">
        <v>1</v>
      </c>
      <c r="J30" s="6"/>
      <c r="K30" s="6"/>
      <c r="L30" s="6"/>
      <c r="M30" s="6"/>
    </row>
  </sheetData>
  <mergeCells count="15">
    <mergeCell ref="A1:M1"/>
    <mergeCell ref="B4:B6"/>
    <mergeCell ref="B7:B11"/>
    <mergeCell ref="B12:B14"/>
    <mergeCell ref="B15:B19"/>
    <mergeCell ref="B20:B22"/>
    <mergeCell ref="B23:B27"/>
    <mergeCell ref="B28:B30"/>
    <mergeCell ref="H4:H6"/>
    <mergeCell ref="H7:H11"/>
    <mergeCell ref="H12:H14"/>
    <mergeCell ref="H15:H19"/>
    <mergeCell ref="H20:H22"/>
    <mergeCell ref="H23:H27"/>
    <mergeCell ref="H28:H30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商</vt:lpstr>
      <vt:lpstr>信息</vt:lpstr>
      <vt:lpstr>外语</vt:lpstr>
      <vt:lpstr>管理</vt:lpstr>
      <vt:lpstr>会计</vt:lpstr>
      <vt:lpstr>土木</vt:lpstr>
      <vt:lpstr>教育</vt:lpstr>
      <vt:lpstr>智能</vt:lpstr>
      <vt:lpstr>艺术</vt:lpstr>
      <vt:lpstr>金融</vt:lpstr>
      <vt:lpstr>文传</vt:lpstr>
      <vt:lpstr>统计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2023-05-12T11:15:00Z</dcterms:created>
  <dcterms:modified xsi:type="dcterms:W3CDTF">2025-05-08T02:40:28Z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99289F6CADFC4C3A94971186B8A820FA_12</vt:lpwstr>
  </property>
</Properties>
</file>